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intranet\dfs-emea\group\ldn\Mkts\Treasury\Tch\Capital Planning\Capital Issuance\Securitisation\Servicing\COVERED BONDS\2024\Rating Agency Reviews\Dec 24\"/>
    </mc:Choice>
  </mc:AlternateContent>
  <xr:revisionPtr revIDLastSave="0" documentId="13_ncr:1_{261878A4-0F68-49DB-B337-6BB49977B0DC}" xr6:coauthVersionLast="47" xr6:coauthVersionMax="47" xr10:uidLastSave="{00000000-0000-0000-0000-000000000000}"/>
  <bookViews>
    <workbookView xWindow="345" yWindow="405" windowWidth="28800" windowHeight="15435"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66" i="19"/>
  <c r="G354" i="19" s="1"/>
  <c r="C366" i="19"/>
  <c r="F354" i="19" s="1"/>
  <c r="D346" i="9"/>
  <c r="C346" i="9"/>
  <c r="C585" i="9"/>
  <c r="D585" i="9"/>
  <c r="D45" i="8"/>
  <c r="D635" i="19"/>
  <c r="C635" i="19"/>
  <c r="D618" i="9"/>
  <c r="C618" i="9"/>
  <c r="G293" i="8"/>
  <c r="F293" i="8"/>
  <c r="F295" i="8"/>
  <c r="F307" i="8"/>
  <c r="F80" i="24" l="1"/>
  <c r="G22"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G349" i="19" l="1"/>
  <c r="F349" i="19"/>
  <c r="F326" i="19"/>
  <c r="G326" i="19"/>
  <c r="F370" i="9"/>
  <c r="G315" i="9"/>
  <c r="G324" i="9"/>
  <c r="G325" i="9"/>
  <c r="G326" i="9"/>
  <c r="G318" i="9"/>
  <c r="G319" i="9"/>
  <c r="G310" i="9"/>
  <c r="G328" i="9" s="1"/>
  <c r="G316" i="9"/>
  <c r="G317" i="9"/>
  <c r="G327" i="9"/>
  <c r="G311" i="9"/>
  <c r="G312" i="9"/>
  <c r="G320" i="9"/>
  <c r="G321" i="9"/>
  <c r="G322" i="9"/>
  <c r="G313" i="9"/>
  <c r="G323" i="9"/>
  <c r="G314" i="9"/>
  <c r="F315" i="9"/>
  <c r="F316" i="9"/>
  <c r="F325" i="9"/>
  <c r="F326" i="9"/>
  <c r="F327" i="9"/>
  <c r="F319" i="9"/>
  <c r="F317" i="9"/>
  <c r="F318" i="9"/>
  <c r="F321" i="9"/>
  <c r="F310" i="9"/>
  <c r="F328" i="9" s="1"/>
  <c r="F311" i="9"/>
  <c r="F312" i="9"/>
  <c r="F320" i="9"/>
  <c r="F313" i="9"/>
  <c r="F324" i="9"/>
  <c r="F322" i="9"/>
  <c r="F323" i="9"/>
  <c r="F314"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295" i="8"/>
  <c r="C307" i="8"/>
  <c r="D293" i="8"/>
  <c r="D291" i="8"/>
  <c r="C291" i="8"/>
  <c r="C293" i="8"/>
  <c r="D295" i="8"/>
  <c r="F220" i="8" l="1"/>
  <c r="C179" i="8" l="1"/>
  <c r="C288" i="8"/>
  <c r="D167" i="8"/>
  <c r="F177" i="8" l="1"/>
  <c r="F176"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<sst xmlns="http://schemas.openxmlformats.org/spreadsheetml/2006/main" count="7601" uniqueCount="3649">
  <si>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</si>
  <si>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</si>
  <si>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</si>
  <si>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</si>
  <si>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</si>
  <si>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</si>
  <si>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</si>
  <si>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</si>
  <si>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</si>
  <si>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</si>
  <si>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</si>
  <si>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</si>
  <si>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</si>
  <si>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</si>
  <si>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</si>
  <si>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</si>
  <si>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</si>
  <si>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</si>
  <si>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</si>
  <si>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</si>
  <si>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</si>
  <si>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</si>
  <si>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</si>
  <si>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</si>
  <si>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</si>
  <si>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</si>
  <si>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</si>
  <si>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</si>
  <si>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</si>
  <si>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</si>
  <si>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</si>
  <si>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</si>
  <si>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</si>
  <si>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</si>
  <si>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</si>
  <si>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</si>
  <si>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</si>
  <si>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</si>
  <si>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</si>
  <si>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</si>
  <si>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</si>
  <si>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</si>
  <si>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</si>
  <si>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</si>
  <si>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</si>
  <si>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</si>
  <si>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</si>
  <si>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</si>
  <si>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</si>
  <si>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</si>
  <si>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</si>
  <si>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</si>
  <si>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</si>
  <si>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</si>
  <si>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</si>
  <si>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</si>
  <si>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</si>
  <si>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</si>
  <si>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</si>
  <si>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</si>
  <si>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</si>
  <si>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</si>
  <si>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</si>
  <si>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</si>
  <si>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</si>
  <si>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</si>
  <si>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</si>
  <si>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</si>
  <si>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</si>
  <si>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</si>
  <si>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</si>
  <si>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</si>
  <si>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</si>
  <si>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</si>
  <si>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</si>
  <si>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</si>
  <si>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</si>
  <si>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</si>
  <si>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</si>
  <si>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</si>
  <si>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</si>
  <si>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</si>
  <si>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</si>
  <si>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</si>
  <si>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</si>
  <si>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</si>
  <si>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</si>
  <si>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</si>
  <si>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</si>
  <si>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</si>
  <si>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</si>
  <si>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</si>
  <si>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</si>
  <si>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</si>
  <si>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</si>
  <si>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</si>
  <si>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</si>
  <si>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</si>
  <si>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</si>
  <si>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</si>
  <si>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</si>
  <si>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</si>
  <si>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</si>
  <si>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</si>
  <si>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</si>
  <si>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</si>
  <si>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</si>
  <si>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</si>
  <si>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</si>
  <si>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</si>
  <si>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</si>
  <si>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</si>
  <si>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</si>
  <si>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</si>
  <si>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</si>
  <si>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</si>
  <si>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</si>
  <si>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</si>
  <si>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</si>
  <si>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</si>
  <si>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</si>
  <si>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</si>
  <si>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</si>
  <si>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</si>
  <si>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</si>
  <si>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</si>
  <si>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</si>
  <si>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</si>
  <si>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</si>
  <si>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</si>
  <si>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</si>
  <si>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</si>
  <si>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</si>
  <si>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</si>
  <si>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</si>
  <si>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</si>
  <si>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</si>
  <si>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</si>
  <si>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</si>
  <si>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</si>
  <si>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</si>
  <si>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</si>
  <si>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</si>
  <si>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</si>
  <si>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</si>
  <si>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</si>
  <si>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</si>
  <si>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</si>
  <si>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</si>
  <si>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</si>
  <si>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</si>
  <si>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</si>
  <si>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</si>
  <si>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</si>
  <si>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</si>
  <si>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</si>
  <si>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</si>
  <si>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</si>
  <si>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</si>
  <si>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</si>
  <si>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</si>
  <si>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</si>
  <si>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</si>
  <si>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</si>
  <si>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</si>
  <si>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</si>
  <si>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</si>
  <si>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</si>
  <si>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</si>
  <si>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</si>
  <si>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</si>
  <si>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</si>
  <si>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</si>
  <si>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</si>
  <si>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</si>
  <si>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</si>
  <si>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</si>
  <si>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</si>
  <si>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</si>
  <si>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</si>
  <si>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</si>
  <si>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</si>
  <si>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</si>
  <si>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</si>
  <si>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</si>
  <si>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</si>
  <si>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</si>
  <si>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</si>
  <si>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</si>
  <si>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</si>
  <si>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</si>
  <si>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</si>
  <si>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</si>
  <si>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</si>
  <si>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</si>
  <si>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</si>
  <si>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</si>
  <si>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</si>
  <si>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</si>
  <si>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</si>
  <si>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</si>
  <si>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</si>
  <si>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</si>
  <si>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</si>
  <si>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</si>
  <si>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</si>
  <si>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</si>
  <si>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</si>
  <si>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</si>
  <si>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</si>
  <si>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</si>
  <si>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</si>
  <si>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</si>
  <si>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</si>
  <si>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</si>
  <si>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</si>
  <si>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</si>
  <si>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</si>
  <si>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</si>
  <si>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</si>
  <si>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</si>
  <si>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</si>
  <si>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</si>
  <si>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</si>
  <si>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</si>
  <si>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</si>
  <si>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</si>
  <si>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</si>
  <si>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</si>
  <si>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</si>
  <si>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</si>
  <si>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</si>
  <si>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</si>
  <si>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</si>
  <si>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</si>
  <si>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</si>
  <si>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</si>
  <si>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</si>
  <si>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</si>
  <si>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</si>
  <si>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</si>
  <si>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</si>
  <si>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</si>
  <si>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</si>
  <si>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</si>
  <si>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</si>
  <si>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</si>
  <si>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</si>
  <si>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</si>
  <si>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</si>
  <si>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</si>
  <si>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</si>
  <si>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</si>
  <si>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</si>
  <si>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</si>
  <si>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</si>
  <si>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</si>
  <si>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</si>
  <si>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</si>
  <si>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</si>
  <si>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</si>
  <si>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</si>
  <si>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</si>
  <si>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</si>
  <si>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</si>
  <si>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</si>
  <si>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</si>
  <si>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</si>
  <si>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</si>
  <si>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</si>
  <si>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</si>
  <si>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</si>
  <si>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</si>
  <si>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</si>
  <si>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</si>
  <si>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</si>
  <si>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</si>
  <si>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</si>
  <si>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</si>
  <si>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</si>
  <si>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</si>
  <si>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</si>
  <si>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</si>
  <si>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</si>
  <si>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</si>
  <si>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</si>
  <si>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</si>
  <si>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</si>
  <si>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</si>
  <si>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</si>
  <si>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</si>
  <si>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</si>
  <si>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</si>
  <si>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</si>
  <si>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</si>
  <si>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</si>
  <si>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</si>
  <si>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</si>
  <si>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</si>
  <si>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</si>
  <si>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</si>
  <si>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</si>
  <si>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</si>
  <si>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</si>
  <si>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</si>
  <si>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</si>
  <si>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</si>
  <si>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</si>
  <si>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</si>
  <si>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</si>
  <si>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</si>
  <si>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</si>
  <si>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</si>
  <si>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</si>
  <si>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</si>
  <si>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</si>
  <si>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</si>
  <si>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</si>
  <si>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</si>
  <si>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</si>
  <si>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</si>
  <si>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</si>
  <si>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</si>
  <si>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</si>
  <si>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</si>
  <si>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</si>
  <si>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</si>
  <si>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</si>
  <si>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</si>
  <si>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</si>
  <si>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</si>
  <si>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</si>
  <si>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</si>
  <si>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</si>
  <si>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</si>
  <si>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</si>
  <si>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</si>
  <si>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</si>
  <si>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</si>
  <si>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</si>
  <si>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</si>
  <si>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</si>
  <si>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</si>
  <si>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</si>
  <si>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</si>
  <si>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</si>
  <si>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</si>
  <si>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</si>
  <si>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</si>
  <si>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</si>
  <si>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</si>
  <si>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</si>
  <si>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</si>
  <si>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</si>
  <si>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</si>
  <si>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</si>
  <si>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</si>
  <si>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</si>
  <si>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</si>
  <si>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</si>
  <si>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</si>
  <si>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</si>
  <si>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</si>
  <si>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</si>
  <si>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</si>
  <si>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</si>
  <si>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</si>
  <si>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</si>
  <si>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</si>
  <si>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</si>
  <si>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</si>
  <si>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</si>
  <si>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</si>
  <si>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</si>
  <si>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</si>
  <si>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</si>
  <si>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</si>
  <si>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</si>
  <si>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</si>
  <si>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</si>
  <si>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</si>
  <si>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</si>
  <si>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</si>
  <si>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</si>
  <si>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</si>
  <si>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</si>
  <si>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</si>
  <si>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</si>
  <si>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</si>
  <si>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</si>
  <si>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</si>
  <si>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</si>
  <si>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</si>
  <si>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</si>
  <si>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</si>
  <si>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</si>
  <si>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</si>
  <si>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</si>
  <si>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</si>
  <si>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</si>
  <si>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</si>
  <si>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</si>
  <si>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</si>
  <si>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</si>
  <si>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</si>
  <si>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</si>
  <si>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</si>
  <si>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</si>
  <si>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</si>
  <si>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</si>
  <si>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</si>
  <si>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</si>
  <si>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</si>
  <si>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</si>
  <si>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</si>
  <si>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</si>
  <si>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</si>
  <si>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</si>
  <si>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</si>
  <si>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</si>
  <si>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</si>
  <si>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</si>
  <si>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</si>
  <si>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</si>
  <si>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</si>
  <si>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</si>
  <si>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</si>
  <si>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</si>
  <si>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</si>
  <si>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</si>
  <si>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</si>
  <si>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</si>
  <si>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</si>
  <si>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</si>
  <si>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</si>
  <si>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</si>
  <si>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</si>
  <si>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</si>
  <si>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</si>
  <si>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</si>
  <si>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</si>
  <si>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</si>
  <si>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</si>
  <si>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</si>
  <si>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</si>
  <si>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</si>
  <si>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</si>
  <si>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</si>
  <si>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</si>
  <si>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</si>
  <si>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</si>
  <si>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</si>
  <si>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</si>
  <si>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</si>
  <si>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</si>
  <si>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</si>
  <si>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</si>
  <si>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</si>
  <si>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</si>
  <si>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</si>
  <si>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</si>
  <si>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</si>
  <si>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</si>
  <si>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</si>
  <si>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</si>
  <si>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</si>
  <si>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</si>
  <si>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</si>
  <si>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</si>
  <si>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</si>
  <si>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</si>
  <si>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</si>
  <si>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</si>
  <si>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</si>
  <si>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</si>
  <si>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</si>
  <si>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</si>
  <si>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</si>
  <si>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</si>
  <si>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</si>
  <si>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</si>
  <si>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</si>
  <si>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</si>
  <si>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</si>
  <si>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</si>
  <si>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</si>
  <si>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</si>
  <si>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</si>
  <si>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</si>
  <si>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</si>
  <si>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</si>
  <si>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</si>
  <si>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</si>
  <si>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</si>
  <si>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</si>
  <si>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</si>
  <si>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</si>
  <si>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</si>
  <si>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</si>
  <si>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</si>
  <si>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</si>
  <si>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</si>
  <si>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</si>
  <si>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</si>
  <si>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</si>
  <si>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</si>
  <si>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</si>
  <si>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</si>
  <si>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</si>
  <si>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</si>
  <si>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</si>
  <si>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</si>
  <si>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</si>
  <si>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</si>
  <si>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</si>
  <si>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</si>
  <si>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</si>
  <si>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</si>
  <si>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</si>
  <si>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</si>
  <si>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</si>
  <si>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</si>
  <si>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</si>
  <si>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</si>
  <si>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</si>
  <si>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</si>
  <si>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</si>
  <si>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</si>
  <si>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</si>
  <si>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</si>
  <si>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</si>
  <si>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</si>
  <si>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</si>
  <si>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</si>
  <si>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</si>
  <si>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</si>
  <si>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</si>
  <si>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</si>
  <si>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</si>
  <si>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</si>
  <si>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</si>
  <si>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</si>
  <si>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</si>
  <si>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</si>
  <si>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</si>
  <si>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</si>
  <si>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</si>
  <si>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</si>
  <si>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</si>
  <si>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</si>
  <si>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</si>
  <si>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</si>
  <si>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</si>
  <si>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</si>
  <si>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</si>
  <si>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</si>
  <si>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</si>
  <si>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</si>
  <si>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</si>
  <si>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</si>
  <si>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</si>
  <si>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</si>
  <si>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</si>
  <si>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</si>
  <si>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</si>
  <si>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</si>
  <si>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</si>
  <si>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</si>
  <si>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</si>
  <si>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</si>
  <si>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</si>
  <si>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</si>
  <si>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</si>
  <si>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</si>
  <si>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</si>
  <si>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</si>
  <si>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</si>
  <si>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</si>
  <si>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</si>
  <si>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</si>
  <si>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</si>
  <si>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</si>
  <si>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</si>
  <si>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</si>
  <si>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</si>
  <si>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</si>
  <si>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</si>
  <si>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</si>
  <si>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</si>
  <si>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</si>
  <si>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</si>
  <si>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</si>
  <si>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</si>
  <si>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</si>
  <si>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</si>
  <si>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</si>
  <si>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</si>
  <si>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</si>
  <si>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</si>
  <si>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</si>
  <si>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</si>
  <si>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</si>
  <si>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</si>
  <si>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</si>
  <si>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</si>
  <si>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</si>
  <si>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</si>
  <si>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</si>
  <si>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</si>
  <si>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</si>
  <si>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</si>
  <si>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</si>
  <si>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</si>
  <si>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</si>
  <si>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</si>
  <si>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</si>
  <si>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</si>
  <si>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</si>
  <si>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</si>
  <si>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</si>
  <si>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</si>
  <si>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</si>
  <si>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</si>
  <si>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</si>
  <si>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</si>
  <si>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</si>
  <si>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</si>
  <si>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</si>
  <si>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</si>
  <si>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</si>
  <si>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</si>
  <si>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</si>
  <si>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</si>
  <si>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</si>
  <si>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</si>
  <si>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</si>
  <si>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</si>
  <si>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</si>
  <si>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</si>
  <si>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</si>
  <si>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</si>
  <si>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</si>
  <si>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</si>
  <si>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</si>
  <si>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</si>
  <si>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</si>
  <si>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</si>
  <si>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</si>
  <si>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</si>
  <si>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</si>
  <si>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</si>
  <si>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</si>
  <si>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</si>
  <si>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</si>
  <si>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</si>
  <si>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</si>
  <si>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</si>
  <si>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</si>
  <si>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</si>
  <si>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</si>
  <si>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</si>
  <si>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</si>
  <si>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</si>
  <si>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</si>
  <si>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</si>
  <si>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</si>
  <si>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</si>
  <si>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</si>
  <si>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</si>
  <si>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</si>
  <si>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</si>
  <si>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</si>
  <si>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</si>
  <si>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</si>
  <si>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</si>
  <si>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</si>
  <si>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</si>
  <si>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</si>
  <si>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</si>
  <si>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</si>
  <si>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</si>
  <si>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</si>
  <si>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</si>
  <si>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</si>
  <si>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</si>
  <si>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</si>
  <si>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</si>
  <si>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</si>
  <si>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</si>
  <si>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</si>
  <si>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</si>
  <si>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</si>
  <si>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</si>
  <si>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</si>
  <si>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</si>
  <si>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</si>
  <si>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</si>
  <si>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</si>
  <si>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</si>
  <si>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</si>
  <si>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</si>
  <si>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</si>
  <si>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</si>
  <si>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</si>
  <si>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</si>
  <si>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</si>
  <si>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</si>
  <si>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</si>
  <si>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</si>
  <si>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</si>
  <si>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</si>
  <si>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</si>
  <si>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</si>
  <si>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</si>
  <si>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</si>
  <si>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</si>
  <si>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</si>
  <si>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</si>
  <si>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</si>
  <si>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</si>
  <si>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</si>
  <si>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</si>
  <si>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</si>
  <si>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</si>
  <si>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</si>
  <si>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</si>
  <si>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</si>
  <si>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</si>
  <si>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</si>
  <si>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</si>
  <si>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</si>
  <si>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</si>
  <si>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</si>
  <si>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</si>
  <si>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</si>
  <si>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</si>
  <si>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</si>
  <si>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</si>
  <si>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</si>
  <si>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</si>
  <si>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</si>
  <si>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</si>
  <si>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</si>
  <si>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</si>
  <si>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</si>
  <si>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</si>
  <si>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</si>
  <si>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</si>
  <si>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</si>
  <si>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</si>
  <si>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</si>
  <si>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</si>
  <si>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</si>
  <si>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</si>
  <si>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</si>
  <si>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</si>
  <si>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</si>
  <si>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</si>
  <si>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</si>
  <si>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</si>
  <si>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</si>
  <si>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</si>
  <si>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</si>
  <si>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</si>
  <si>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</si>
  <si>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</si>
  <si>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</si>
  <si>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</si>
  <si>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</si>
  <si>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</si>
  <si>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</si>
  <si>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</si>
  <si>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</si>
  <si>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</si>
  <si>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</si>
  <si>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</si>
  <si>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</si>
  <si>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</si>
  <si>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</si>
  <si>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</si>
  <si>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</si>
  <si>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</si>
  <si>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</si>
  <si>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</si>
  <si>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</si>
  <si>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</si>
  <si>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</si>
  <si>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</si>
  <si>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</si>
  <si>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</si>
  <si>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</si>
  <si>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</si>
  <si>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</si>
  <si>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</si>
  <si>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</si>
  <si>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</si>
  <si>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</si>
  <si>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</si>
  <si>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</si>
  <si>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</si>
  <si>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</si>
  <si>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</si>
  <si>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</si>
  <si>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</si>
  <si>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</si>
  <si>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</si>
  <si>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</si>
  <si>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</si>
  <si>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</si>
  <si>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</si>
  <si>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</si>
  <si>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</si>
  <si>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</si>
  <si>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</si>
  <si>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</si>
  <si>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</si>
  <si>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</si>
  <si>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</si>
  <si>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</si>
  <si>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</si>
  <si>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</si>
  <si>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</si>
  <si>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</si>
  <si>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</si>
  <si>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</si>
  <si>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</si>
  <si>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</si>
  <si>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</si>
  <si>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</si>
  <si>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</si>
  <si>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</si>
  <si>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</si>
  <si>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</si>
  <si>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</si>
  <si>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</si>
  <si>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</si>
  <si>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</si>
  <si>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</si>
  <si>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</si>
  <si>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</si>
  <si>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</si>
  <si>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</si>
  <si>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</si>
  <si>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</si>
  <si>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</si>
  <si>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</si>
  <si>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</si>
  <si>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</si>
  <si>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</si>
  <si>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</si>
  <si>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</si>
  <si>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</si>
  <si>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</si>
  <si>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</si>
  <si>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</si>
  <si>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</si>
  <si>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</si>
  <si>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</si>
  <si>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</si>
  <si>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</si>
  <si>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</si>
  <si>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</si>
  <si>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</si>
  <si>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</si>
  <si>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</si>
  <si>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</si>
  <si>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</si>
  <si>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</si>
  <si>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</si>
  <si>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</si>
  <si>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</si>
  <si>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</si>
  <si>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</si>
  <si>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</si>
  <si>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</si>
  <si>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</si>
  <si>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</si>
  <si>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</si>
  <si>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</si>
  <si>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</si>
  <si>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</si>
  <si>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</si>
  <si>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</si>
  <si>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</si>
  <si>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</si>
  <si>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</si>
  <si>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</si>
  <si>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</si>
  <si>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</si>
  <si>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</si>
  <si>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</si>
  <si>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</si>
  <si>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</si>
  <si>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</si>
  <si>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</si>
  <si>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</si>
  <si>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</si>
  <si>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</si>
  <si>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</si>
  <si>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</si>
  <si>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</si>
  <si>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</si>
  <si>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</si>
  <si>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</si>
  <si>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</si>
  <si>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</si>
  <si>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</si>
  <si>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</si>
  <si>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</si>
  <si>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</si>
  <si>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</si>
  <si>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</si>
  <si>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</si>
  <si>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</si>
  <si>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</si>
  <si>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</si>
  <si>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</si>
  <si>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</si>
  <si>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</si>
  <si>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</si>
  <si>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</si>
  <si>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</si>
  <si>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</si>
  <si>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</si>
  <si>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</si>
  <si>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</si>
  <si>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</si>
  <si>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</si>
  <si>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</si>
  <si>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</si>
  <si>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</si>
  <si>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</si>
  <si>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</si>
  <si>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</si>
  <si>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</si>
  <si>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</si>
  <si>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</si>
  <si>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</si>
  <si>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</si>
  <si>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</si>
  <si>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</si>
  <si>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</si>
  <si>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</si>
  <si>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</si>
  <si>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</si>
  <si>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</si>
  <si>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</si>
  <si>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</si>
  <si>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</si>
  <si>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</si>
  <si>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</si>
  <si>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</si>
  <si>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</si>
  <si>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</si>
  <si>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</si>
  <si>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</si>
  <si>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</si>
  <si>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</si>
  <si>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</si>
  <si>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</si>
  <si>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</si>
  <si>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</si>
  <si>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</si>
  <si>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</si>
  <si>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</si>
  <si>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</si>
  <si>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</si>
  <si>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</si>
  <si>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</si>
  <si>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</si>
  <si>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</si>
  <si>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</si>
  <si>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</si>
  <si>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</si>
  <si>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</si>
  <si>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</si>
  <si>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</si>
  <si>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</si>
  <si>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</si>
  <si>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</si>
  <si>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</si>
  <si>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</si>
  <si>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</si>
  <si>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</si>
  <si>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</si>
  <si>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</si>
  <si>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</si>
  <si>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</si>
  <si>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</si>
  <si>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</si>
  <si>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</si>
  <si>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</si>
  <si>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</si>
  <si>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</si>
  <si>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</si>
  <si>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</si>
  <si>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</si>
  <si>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</si>
  <si>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</si>
  <si>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</si>
  <si>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</si>
  <si>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</si>
  <si>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</si>
  <si>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</si>
  <si>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</si>
  <si>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</si>
  <si>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</si>
  <si>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</si>
  <si>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</si>
  <si>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</si>
  <si>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</si>
  <si>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</si>
  <si>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</si>
  <si>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</si>
  <si>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</si>
  <si>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</si>
  <si>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</si>
  <si>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</si>
  <si>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</si>
  <si>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</si>
  <si>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</si>
  <si>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</si>
  <si>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</si>
  <si>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</si>
  <si>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</si>
  <si>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</si>
  <si>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</si>
  <si>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</si>
  <si>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</si>
  <si>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</si>
  <si>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</si>
  <si>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</si>
  <si>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</si>
  <si>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</si>
  <si>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</si>
  <si>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</si>
  <si>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</si>
  <si>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</si>
  <si>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</si>
  <si>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</si>
  <si>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</si>
  <si>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</si>
  <si>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</si>
  <si>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</si>
  <si>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</si>
  <si>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</si>
  <si>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</si>
  <si>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</si>
  <si>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</si>
  <si>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</si>
  <si>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</si>
  <si>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</si>
  <si>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</si>
  <si>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</si>
  <si>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</si>
  <si>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</si>
  <si>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</si>
  <si>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</si>
  <si>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</si>
  <si>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</si>
  <si>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</si>
  <si>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</si>
  <si>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</si>
  <si>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</si>
  <si>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</si>
  <si>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</si>
  <si>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</si>
  <si>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</si>
  <si>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</si>
  <si>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</si>
  <si>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</si>
  <si>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</si>
  <si>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</si>
  <si>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</si>
  <si>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</si>
  <si>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</si>
  <si>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</si>
  <si>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</si>
  <si>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</si>
  <si>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</si>
  <si>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</si>
  <si>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</si>
  <si>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</si>
  <si>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</si>
  <si>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</si>
  <si>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</si>
  <si>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</si>
  <si>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</si>
  <si>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</si>
  <si>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</si>
  <si>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</si>
  <si>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</si>
  <si>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</si>
  <si>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</si>
  <si>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</si>
  <si>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</si>
  <si>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</si>
  <si>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</si>
  <si>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</si>
  <si>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</si>
  <si>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</si>
  <si>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</si>
  <si>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</si>
  <si>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</si>
  <si>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</si>
  <si>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</si>
  <si>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</si>
  <si>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</si>
  <si>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</si>
  <si>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</si>
  <si>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</si>
  <si>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</si>
  <si>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</si>
  <si>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</si>
  <si>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</si>
  <si>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</si>
  <si>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</si>
  <si>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</si>
  <si>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</si>
  <si>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</si>
  <si>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</si>
  <si>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</si>
  <si>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</si>
  <si>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</si>
  <si>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</si>
  <si>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</si>
  <si>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</si>
  <si>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</si>
  <si>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</si>
  <si>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</si>
  <si>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</si>
  <si>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</si>
  <si>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</si>
  <si>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</si>
  <si>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</si>
  <si>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</si>
  <si>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</si>
  <si>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</si>
  <si>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</si>
  <si>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</si>
  <si>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</si>
  <si>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</si>
  <si>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</si>
  <si>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</si>
  <si>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</si>
  <si>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</si>
  <si>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</si>
  <si>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</si>
  <si>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</si>
  <si>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</si>
  <si>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</si>
  <si>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</si>
  <si>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</si>
  <si>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</si>
  <si>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</si>
  <si>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</si>
  <si>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</si>
  <si>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</si>
  <si>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</si>
  <si>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</si>
  <si>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</si>
  <si>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</si>
  <si>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</si>
  <si>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</si>
  <si>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</si>
  <si>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</si>
  <si>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</si>
  <si>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</si>
  <si>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</si>
  <si>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</si>
  <si>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</si>
  <si>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</si>
  <si>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</si>
  <si>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</si>
  <si>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</si>
  <si>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</si>
  <si>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</si>
  <si>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</si>
  <si>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</si>
  <si>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</si>
  <si>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</si>
  <si>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</si>
  <si>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</si>
  <si>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</si>
  <si>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</si>
  <si>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</si>
  <si>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</si>
  <si>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</si>
  <si>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</si>
  <si>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</si>
  <si>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</si>
  <si>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</si>
  <si>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</si>
  <si>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</si>
  <si>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</si>
  <si>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</si>
  <si>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</si>
  <si>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</si>
  <si>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</si>
  <si>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</si>
  <si>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</si>
  <si>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</si>
  <si>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</si>
  <si>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</si>
  <si>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</si>
  <si>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</si>
  <si>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</si>
  <si>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</si>
  <si>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</si>
  <si>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</si>
  <si>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</si>
  <si>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</si>
  <si>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</si>
  <si>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</si>
  <si>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</si>
  <si>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</si>
  <si>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</si>
  <si>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</si>
  <si>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</si>
  <si>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</si>
  <si>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</si>
  <si>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</si>
  <si>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</si>
  <si>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</si>
  <si>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</si>
  <si>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</si>
  <si>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</si>
  <si>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</si>
  <si>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</si>
  <si>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</si>
  <si>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</si>
  <si>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</si>
  <si>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</si>
  <si>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</si>
  <si>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</si>
  <si>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</si>
  <si>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</si>
  <si>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</si>
  <si>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</si>
  <si>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</si>
  <si>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</si>
  <si>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</si>
  <si>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</si>
  <si>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</si>
  <si>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</si>
  <si>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</si>
  <si>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</si>
  <si>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</si>
  <si>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</si>
  <si>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</si>
  <si>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</si>
  <si>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</si>
  <si>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</si>
  <si>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</si>
  <si>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</si>
  <si>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</si>
  <si>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</si>
  <si>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</si>
  <si>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</si>
  <si>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</si>
  <si>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</si>
  <si>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</si>
  <si>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</si>
  <si>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</si>
  <si>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</si>
  <si>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</si>
  <si>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</si>
  <si>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</si>
  <si>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</si>
  <si>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</si>
  <si>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</si>
  <si>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</si>
  <si>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</si>
  <si>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</si>
  <si>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</si>
  <si>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</si>
  <si>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</si>
  <si>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</si>
  <si>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</si>
  <si>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</si>
  <si>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</si>
  <si>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</si>
  <si>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</si>
  <si>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</si>
  <si>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</si>
  <si>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</si>
  <si>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</si>
  <si>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</si>
  <si>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</si>
  <si>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</si>
  <si>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</si>
  <si>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</si>
  <si>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</si>
  <si>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</si>
  <si>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</si>
  <si>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</si>
  <si>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</si>
  <si>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</si>
  <si>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</si>
  <si>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</si>
  <si>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</si>
  <si>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</si>
  <si>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</si>
  <si>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</si>
  <si>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</si>
  <si>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</si>
  <si>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</si>
  <si>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</si>
  <si>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</si>
  <si>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</si>
  <si>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</si>
  <si>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</si>
  <si>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</si>
  <si>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</si>
  <si>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</si>
  <si>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</si>
  <si>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</si>
  <si>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</si>
  <si>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</si>
  <si>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</si>
  <si>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</si>
  <si>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</si>
  <si>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</si>
  <si>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</si>
  <si>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</si>
  <si>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</si>
  <si>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</si>
  <si>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</si>
  <si>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</si>
  <si>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</si>
  <si>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</si>
  <si>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</si>
  <si>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</si>
  <si>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</si>
  <si>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</si>
  <si>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</si>
  <si>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</si>
  <si>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</si>
  <si>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</si>
  <si>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</si>
  <si>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</si>
  <si>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</si>
  <si>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</si>
  <si>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</si>
  <si>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</si>
  <si>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</si>
  <si>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</si>
  <si>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</si>
  <si>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</si>
  <si>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</si>
  <si>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</si>
  <si>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</si>
  <si>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</si>
  <si>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</si>
  <si>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</si>
  <si>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</si>
  <si>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</si>
  <si>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</si>
  <si>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</si>
  <si>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</si>
  <si>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</si>
  <si>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</si>
  <si>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</si>
  <si>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</si>
  <si>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</si>
  <si>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</si>
  <si>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</si>
  <si>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</si>
  <si>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</si>
  <si>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</si>
  <si>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</si>
  <si>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</si>
  <si>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</si>
  <si>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</si>
  <si>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</si>
  <si>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</si>
  <si>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</si>
  <si>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</si>
  <si>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</si>
  <si>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</si>
  <si>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</si>
  <si>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</si>
  <si>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</si>
  <si>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</si>
  <si>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</si>
  <si>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</si>
  <si>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</si>
  <si>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</si>
  <si>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</si>
  <si>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</si>
  <si>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</si>
  <si>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</si>
  <si>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</si>
  <si>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</si>
  <si>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</si>
  <si>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</si>
  <si>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</si>
  <si>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</si>
  <si>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</si>
  <si>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</si>
  <si>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</si>
  <si>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</si>
  <si>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</si>
  <si>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</si>
  <si>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</si>
  <si>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</si>
  <si>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</si>
  <si>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</si>
  <si>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</si>
  <si>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</si>
  <si>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</si>
  <si>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</si>
  <si>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</si>
  <si>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</si>
  <si>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</si>
  <si>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</si>
  <si>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</si>
  <si>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</si>
  <si>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</si>
  <si>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</si>
  <si>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</si>
  <si>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</si>
  <si>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</si>
  <si>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</si>
  <si>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</si>
  <si>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</si>
  <si>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</si>
  <si>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</si>
  <si>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</si>
  <si>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</si>
  <si>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</si>
  <si>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</si>
  <si>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</si>
  <si>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</si>
  <si>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</si>
  <si>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</si>
  <si>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</si>
  <si>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</si>
  <si>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</si>
  <si>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</si>
  <si>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</si>
  <si>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</si>
  <si>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</si>
  <si>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</si>
  <si>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</si>
  <si>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</si>
  <si>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</si>
  <si>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</si>
  <si>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</si>
  <si>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</si>
  <si>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</si>
  <si>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</si>
  <si>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</si>
  <si>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</si>
  <si>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</si>
  <si>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</si>
  <si>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</si>
  <si>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</si>
  <si>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</si>
  <si>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</si>
  <si>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</si>
  <si>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</si>
  <si>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</si>
  <si>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</si>
  <si>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</si>
  <si>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</si>
  <si>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</si>
  <si>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</si>
  <si>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</si>
  <si>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</si>
  <si>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</si>
  <si>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</si>
  <si>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</si>
  <si>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</si>
  <si>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</si>
  <si>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</si>
  <si>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</si>
  <si>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</si>
  <si>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</si>
  <si>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</si>
  <si>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</si>
  <si>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</si>
  <si>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</si>
  <si>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</si>
  <si>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</si>
  <si>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</si>
  <si>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</si>
  <si>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</si>
  <si>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</si>
  <si>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</si>
  <si>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</si>
  <si>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</si>
  <si>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</si>
  <si>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</si>
  <si>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</si>
  <si>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</si>
  <si>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</si>
  <si>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</si>
  <si>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</si>
  <si>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</si>
  <si>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</si>
  <si>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</si>
  <si>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</si>
  <si>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</si>
  <si>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</si>
  <si>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</si>
  <si>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</si>
  <si>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</si>
  <si>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</si>
  <si>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</si>
  <si>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</si>
  <si>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</si>
  <si>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</si>
  <si>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</si>
  <si>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</si>
  <si>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</si>
  <si>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</si>
  <si>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</si>
  <si>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</si>
  <si>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</si>
  <si>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</si>
  <si>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</si>
  <si>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</si>
  <si>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</si>
  <si>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</si>
  <si>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</si>
  <si>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</si>
  <si>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</si>
  <si>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</si>
  <si>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</si>
  <si>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</si>
  <si>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</si>
  <si>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</si>
  <si>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</si>
  <si>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</si>
  <si>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</si>
  <si>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</si>
  <si>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</si>
  <si>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</si>
  <si>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</si>
  <si>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</si>
  <si>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</si>
  <si>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</si>
  <si>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</si>
  <si>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</si>
  <si>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</si>
  <si>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</si>
  <si>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</si>
  <si>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</si>
  <si>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</si>
  <si>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</si>
  <si>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</si>
  <si>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</si>
  <si>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</si>
  <si>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</si>
  <si>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</si>
  <si>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</si>
  <si>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</si>
  <si>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</si>
  <si>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</si>
  <si>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</si>
  <si>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</si>
  <si>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</si>
  <si>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</si>
  <si>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</si>
  <si>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</si>
  <si>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</si>
  <si>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</si>
  <si>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</si>
  <si>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</si>
  <si>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</si>
  <si>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</si>
  <si>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</si>
  <si>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</si>
  <si>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</si>
  <si>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</si>
  <si>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</si>
  <si>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</si>
  <si>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</si>
  <si>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</si>
  <si>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</si>
  <si>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</si>
  <si>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</si>
  <si>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</si>
  <si>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</si>
  <si>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</si>
  <si>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</si>
  <si>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</si>
  <si>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</si>
  <si>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</si>
  <si>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</si>
  <si>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</si>
  <si>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</si>
  <si>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</si>
  <si>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</si>
  <si>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</si>
  <si>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</si>
  <si>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</si>
  <si>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</si>
  <si>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</si>
  <si>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</si>
  <si>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</si>
  <si>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</si>
  <si>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</si>
  <si>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</si>
  <si>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</si>
  <si>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</si>
  <si>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</si>
  <si>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</si>
  <si>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</si>
  <si>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</si>
  <si>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</si>
  <si>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</si>
  <si>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</si>
  <si>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</si>
  <si>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</si>
  <si>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</si>
  <si>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</si>
  <si>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</si>
  <si>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</si>
  <si>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</si>
  <si>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</si>
  <si>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</si>
  <si>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</si>
  <si>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</si>
  <si>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</si>
  <si>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</si>
  <si>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</si>
  <si>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</si>
  <si>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</si>
  <si>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</si>
  <si>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</si>
  <si>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</si>
  <si>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</si>
  <si>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</si>
  <si>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</si>
  <si>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</si>
  <si>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</si>
  <si>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</si>
  <si>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</si>
  <si>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</si>
  <si>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</si>
  <si>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</si>
  <si>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</si>
  <si>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</si>
  <si>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</si>
  <si>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</si>
  <si>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</si>
  <si>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</si>
  <si>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</si>
  <si>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</si>
  <si>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</si>
  <si>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</si>
  <si>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</si>
  <si>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</si>
  <si>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</si>
  <si>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</si>
  <si>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</si>
  <si>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</si>
  <si>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</si>
  <si>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</si>
  <si>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</si>
  <si>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</si>
  <si>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</si>
  <si>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</si>
  <si>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</si>
  <si>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</si>
  <si>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</si>
  <si>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</si>
  <si>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</si>
  <si>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</si>
  <si>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</si>
  <si>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</si>
  <si>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</si>
  <si>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</si>
  <si>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</si>
  <si>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</si>
  <si>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</si>
  <si>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</si>
  <si>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</si>
  <si>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</si>
  <si>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</si>
  <si>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</si>
  <si>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</si>
  <si>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</si>
  <si>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</si>
  <si>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</si>
  <si>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</si>
  <si>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</si>
  <si>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</si>
  <si>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</si>
  <si>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</si>
  <si>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</si>
  <si>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</si>
  <si>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</si>
  <si>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</si>
  <si>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</si>
  <si>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</si>
  <si>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</si>
  <si>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</si>
  <si>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</si>
  <si>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</si>
  <si>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</si>
  <si>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</si>
  <si>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</si>
  <si>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</si>
  <si>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</si>
  <si>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</si>
  <si>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</si>
  <si>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</si>
  <si>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</si>
  <si>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</si>
  <si>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</si>
  <si>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</si>
  <si>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</si>
  <si>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</si>
  <si>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</si>
  <si>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</si>
  <si>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</si>
  <si>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</si>
  <si>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</si>
  <si>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</si>
  <si>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</si>
  <si>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</si>
  <si>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</si>
  <si>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</si>
  <si>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</si>
  <si>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</si>
  <si>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</si>
  <si>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</si>
  <si>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</si>
  <si>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</si>
  <si>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</si>
  <si>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</si>
  <si>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</si>
  <si>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</si>
  <si>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</si>
  <si>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</si>
  <si>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</si>
  <si>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</si>
  <si>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</si>
  <si>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</si>
  <si>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</si>
  <si>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</si>
  <si>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</si>
  <si>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</si>
  <si>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</si>
  <si>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</si>
  <si>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</si>
  <si>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</si>
  <si>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</si>
  <si>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</si>
  <si>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</si>
  <si>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</si>
  <si>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</si>
  <si>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</si>
  <si>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</si>
  <si>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</si>
  <si>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</si>
  <si>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</si>
  <si>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</si>
  <si>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</si>
  <si>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</si>
  <si>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</si>
  <si>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</si>
  <si>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</si>
  <si>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</si>
  <si>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</si>
  <si>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</si>
  <si>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</si>
  <si>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</si>
  <si>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</si>
  <si>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</si>
  <si>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</si>
  <si>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</si>
  <si>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</si>
  <si>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</si>
  <si>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</si>
  <si>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</si>
  <si>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</si>
  <si>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</si>
  <si>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</si>
  <si>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</si>
  <si>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</si>
  <si>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</si>
  <si>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</si>
  <si>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</si>
  <si>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</si>
  <si>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</si>
  <si>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</si>
  <si>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</si>
  <si>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</si>
  <si>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</si>
  <si>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</si>
  <si>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</si>
  <si>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</si>
  <si>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</si>
  <si>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</si>
  <si>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</si>
  <si>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</si>
  <si>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</si>
  <si>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</si>
  <si>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</si>
  <si>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</si>
  <si>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</si>
  <si>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</si>
  <si>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</si>
  <si>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</si>
  <si>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</si>
  <si>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</si>
  <si>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</si>
  <si>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</si>
  <si>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</si>
  <si>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</si>
  <si>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</si>
  <si>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</si>
  <si>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</si>
  <si>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</si>
  <si>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</si>
  <si>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</si>
  <si>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</si>
  <si>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</si>
  <si>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</si>
  <si>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</si>
  <si>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</si>
  <si>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</si>
  <si>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</si>
  <si>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</si>
  <si>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</si>
  <si>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</si>
  <si>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</si>
  <si>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</si>
  <si>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</si>
  <si>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</si>
  <si>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</si>
  <si>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</si>
  <si>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</si>
  <si>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</si>
  <si>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</si>
  <si>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</si>
  <si>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</si>
  <si>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</si>
  <si>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</si>
  <si>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</si>
  <si>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</si>
  <si>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</si>
  <si>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</si>
  <si>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</si>
  <si>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</si>
  <si>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</si>
  <si>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</si>
  <si>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</si>
  <si>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</si>
  <si>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</si>
  <si>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</si>
  <si>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</si>
  <si>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</si>
  <si>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</si>
  <si>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</si>
  <si>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</si>
  <si>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</si>
  <si>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</si>
  <si>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</si>
  <si>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</si>
  <si>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</si>
  <si>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</si>
  <si>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</si>
  <si>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</si>
  <si>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</si>
  <si>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</si>
  <si>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</si>
  <si>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</si>
  <si>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</si>
  <si>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</si>
  <si>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</si>
  <si>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</si>
  <si>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</si>
  <si>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</si>
  <si>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</si>
  <si>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</si>
  <si>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</si>
  <si>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</si>
  <si>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</si>
  <si>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</si>
  <si>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</si>
  <si>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</si>
  <si>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</si>
  <si>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</si>
  <si>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</si>
  <si>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</si>
  <si>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</si>
  <si>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</si>
  <si>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</si>
  <si>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</si>
  <si>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</si>
  <si>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</si>
  <si>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</si>
  <si>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</si>
  <si>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</si>
  <si>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</si>
  <si>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</si>
  <si>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</si>
  <si>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</si>
  <si>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</si>
  <si>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</si>
  <si>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</si>
  <si>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</si>
  <si>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</si>
  <si>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</si>
  <si>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</si>
  <si>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</si>
  <si>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</si>
  <si>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</si>
  <si>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</si>
  <si>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</si>
  <si>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</si>
  <si>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</si>
  <si>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</si>
  <si>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</si>
  <si>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</si>
  <si>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</si>
  <si>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</si>
  <si>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</si>
  <si>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</si>
  <si>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</si>
  <si>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</si>
  <si>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</si>
  <si>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</si>
  <si>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</si>
  <si>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</si>
  <si>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</si>
  <si>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</si>
  <si>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</si>
  <si>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</si>
  <si>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</si>
  <si>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</si>
  <si>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</si>
  <si>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</si>
  <si>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</si>
  <si>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</si>
  <si>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</si>
  <si>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</si>
  <si>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</si>
  <si>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</si>
  <si>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</si>
  <si>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</si>
  <si>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</si>
  <si>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</si>
  <si>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</si>
  <si>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</si>
  <si>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</si>
  <si>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</si>
  <si>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</si>
  <si>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</si>
  <si>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</si>
  <si>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</si>
  <si>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</si>
  <si>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</si>
  <si>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</si>
  <si>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</si>
  <si>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</si>
  <si>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</si>
  <si>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</si>
  <si>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</si>
  <si>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</si>
  <si>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</si>
  <si>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</si>
  <si>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</si>
  <si>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</si>
  <si>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</si>
  <si>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</si>
  <si>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</si>
  <si>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</si>
  <si>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</si>
  <si>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</si>
  <si>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</si>
  <si>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</si>
  <si>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</si>
  <si>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</si>
  <si>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</si>
  <si>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</si>
  <si>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</si>
  <si>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</si>
  <si>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</si>
  <si>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</si>
  <si>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</si>
  <si>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</si>
  <si>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</si>
  <si>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</si>
  <si>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</si>
  <si>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</si>
  <si>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</si>
  <si>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</si>
  <si>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</si>
  <si>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</si>
  <si>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</si>
  <si>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</si>
  <si>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</si>
  <si>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</si>
  <si>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</si>
  <si>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</si>
  <si>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</si>
  <si>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</si>
  <si>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</si>
  <si>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</si>
  <si>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</si>
  <si>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</si>
  <si>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</si>
  <si>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</si>
  <si>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</si>
  <si>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</si>
  <si>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</si>
  <si>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</si>
  <si>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</si>
  <si>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</si>
  <si>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</si>
  <si>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</si>
  <si>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</si>
  <si>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</si>
  <si>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</si>
  <si>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</si>
  <si>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</si>
  <si>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</si>
  <si>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</si>
  <si>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</si>
  <si>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</si>
  <si>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</si>
  <si>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</si>
  <si>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</si>
  <si>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</si>
  <si>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</si>
  <si>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</si>
  <si>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</si>
  <si>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</si>
  <si>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</si>
  <si>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</si>
  <si>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</si>
  <si>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</si>
  <si>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</si>
  <si>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</si>
  <si>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</si>
  <si>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</si>
  <si>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</si>
  <si>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</si>
  <si>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</si>
  <si>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</si>
  <si>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</si>
  <si>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</si>
  <si>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</si>
  <si>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</si>
  <si>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</si>
  <si>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</si>
  <si>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</si>
  <si>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</si>
  <si>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</si>
  <si>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</si>
  <si>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</si>
  <si>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</si>
  <si>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</si>
  <si>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</si>
  <si>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</si>
  <si>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</si>
  <si>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</si>
  <si>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</si>
  <si>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</si>
  <si>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</si>
  <si>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</si>
  <si>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</si>
  <si>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</si>
  <si>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</si>
  <si>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</si>
  <si>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</si>
  <si>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</si>
  <si>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</si>
  <si>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</si>
  <si>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</si>
  <si>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</si>
  <si>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</si>
  <si>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</si>
  <si>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</si>
  <si>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</si>
  <si>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</si>
  <si>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</si>
  <si>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</si>
  <si>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</si>
  <si>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</si>
  <si>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</si>
  <si>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</si>
  <si>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</si>
  <si>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</si>
  <si>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</si>
  <si>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</si>
  <si>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</si>
  <si>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</si>
  <si>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</si>
  <si>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</si>
  <si>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</si>
  <si>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</si>
  <si>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</si>
  <si>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</si>
  <si>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</si>
  <si>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</si>
  <si>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</si>
  <si>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</si>
  <si>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</si>
  <si>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</si>
  <si>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</si>
  <si>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</si>
  <si>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</si>
  <si>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</si>
  <si>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</si>
  <si>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</si>
  <si>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</si>
  <si>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</si>
  <si>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</si>
  <si>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</si>
  <si>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</si>
  <si>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</si>
  <si>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</si>
  <si>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</si>
  <si>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</si>
  <si>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</si>
  <si>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</si>
  <si>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</si>
  <si>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</si>
  <si>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</si>
  <si>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</si>
  <si>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</si>
  <si>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</si>
  <si>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</si>
  <si>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</si>
  <si>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</si>
  <si>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</si>
  <si>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</si>
  <si>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</si>
  <si>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</si>
  <si>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</si>
  <si>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</si>
  <si>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</si>
  <si>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</si>
  <si>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</si>
  <si>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</si>
  <si>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</si>
  <si>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</si>
  <si>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</si>
  <si>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</si>
  <si>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</si>
  <si>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</si>
  <si>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</si>
  <si>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</si>
  <si>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</si>
  <si>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</si>
  <si>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</si>
  <si>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</si>
  <si>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</si>
  <si>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</si>
  <si>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</si>
  <si>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</si>
  <si>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</si>
  <si>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</si>
  <si>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</si>
  <si>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</si>
  <si>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</si>
  <si>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</si>
  <si>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</si>
  <si>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</si>
  <si>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</si>
  <si>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</si>
  <si>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</si>
  <si>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</si>
  <si>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</si>
  <si>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</si>
  <si>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</si>
  <si>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</si>
  <si>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</si>
  <si>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</si>
  <si>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</si>
  <si>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</si>
  <si>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</si>
  <si>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</si>
  <si>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</si>
  <si>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</si>
  <si>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</si>
  <si>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</si>
  <si>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</si>
  <si>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</si>
  <si>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</si>
  <si>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</si>
  <si>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</si>
  <si>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</si>
  <si>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</si>
  <si>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</si>
  <si>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</si>
  <si>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</si>
  <si>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</si>
  <si>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</si>
  <si>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</si>
  <si>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</si>
  <si>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</si>
  <si>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</si>
  <si>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</si>
  <si>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</si>
  <si>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</si>
  <si>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</si>
  <si>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</si>
  <si>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</si>
  <si>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</si>
  <si>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</si>
  <si>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</si>
  <si>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</si>
  <si>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</si>
  <si>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</si>
  <si>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</si>
  <si>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</si>
  <si>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</si>
  <si>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</si>
  <si>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</si>
  <si>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</si>
  <si>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</si>
  <si>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</si>
  <si>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</si>
  <si>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</si>
  <si>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</si>
  <si>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</si>
  <si>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</si>
  <si>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</si>
  <si>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</si>
  <si>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</si>
  <si>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</si>
  <si>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</si>
  <si>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</si>
  <si>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</si>
  <si>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</si>
  <si>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</si>
  <si>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</si>
  <si>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</si>
  <si>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</si>
  <si>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</si>
  <si>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</si>
  <si>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</si>
  <si>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</si>
  <si>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</si>
  <si>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</si>
  <si>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</si>
  <si>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</si>
  <si>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</si>
  <si>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</si>
  <si>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</si>
  <si>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</si>
  <si>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</si>
  <si>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</si>
  <si>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</si>
  <si>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</si>
  <si>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</si>
  <si>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</si>
  <si>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</si>
  <si>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</si>
  <si>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</si>
  <si>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</si>
  <si>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</si>
  <si>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</si>
  <si>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</si>
  <si>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</si>
  <si>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</si>
  <si>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</si>
  <si>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</si>
  <si>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</si>
  <si>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</si>
  <si>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</si>
  <si>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</si>
  <si>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</si>
  <si>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</si>
  <si>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</si>
  <si>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</si>
  <si>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</si>
  <si>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</si>
  <si>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</si>
  <si>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</si>
  <si>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</si>
  <si>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</si>
  <si>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</si>
  <si>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</si>
  <si>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</si>
  <si>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</si>
  <si>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</si>
  <si>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</si>
  <si>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</si>
  <si>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</si>
  <si>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</si>
  <si>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</si>
  <si>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</si>
  <si>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</si>
  <si>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</si>
  <si>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</si>
  <si>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</si>
  <si>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</si>
  <si>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</si>
  <si>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</si>
  <si>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</si>
  <si>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</si>
  <si>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</si>
  <si>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</si>
  <si>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</si>
  <si>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</si>
  <si>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</si>
  <si>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</si>
  <si>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</si>
  <si>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</si>
  <si>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</si>
  <si>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</si>
  <si>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</si>
  <si>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</si>
  <si>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</si>
  <si>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</si>
  <si>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</si>
  <si>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</si>
  <si>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</si>
  <si>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</si>
  <si>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</si>
  <si>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</si>
  <si>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</si>
  <si>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</si>
  <si>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</si>
  <si>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</si>
  <si>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</si>
  <si>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</si>
  <si>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</si>
  <si>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</si>
  <si>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</si>
  <si>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</si>
  <si>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</si>
  <si>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</si>
  <si>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</si>
  <si>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</si>
  <si>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</si>
  <si>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</si>
  <si>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</si>
  <si>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</si>
  <si>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</si>
  <si>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</si>
  <si>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</si>
  <si>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</si>
  <si>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</si>
  <si>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</si>
  <si>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</si>
  <si>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</si>
  <si>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</si>
  <si>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</si>
  <si>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</si>
  <si>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</si>
  <si>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</si>
  <si>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</si>
  <si>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</si>
  <si>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</si>
  <si>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</si>
  <si>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</si>
  <si>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</si>
  <si>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</si>
  <si>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</si>
  <si>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</si>
  <si>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</si>
  <si>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</si>
  <si>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</si>
  <si>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</si>
  <si>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</si>
  <si>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</si>
  <si>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</si>
  <si>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</si>
  <si>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</si>
  <si>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</si>
  <si>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</si>
  <si>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</si>
  <si>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</si>
  <si>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</si>
  <si>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</si>
  <si>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</si>
  <si>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</si>
  <si>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</si>
  <si>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</si>
  <si>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</si>
  <si>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</si>
  <si>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</si>
  <si>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</si>
  <si>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</si>
  <si>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</si>
  <si>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</si>
  <si>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</si>
  <si>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</si>
  <si>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</si>
  <si>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</si>
  <si>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</si>
  <si>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</si>
  <si>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</si>
  <si>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</si>
  <si>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</si>
  <si>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</si>
  <si>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</si>
  <si>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</si>
  <si>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</si>
  <si>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</si>
  <si>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</si>
  <si>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</si>
  <si>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</si>
  <si>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</si>
  <si>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</si>
  <si>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</si>
  <si>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</si>
  <si>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</si>
  <si>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</si>
  <si>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</si>
  <si>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</si>
  <si>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</si>
  <si>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</si>
  <si>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</si>
  <si>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</si>
  <si>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</si>
  <si>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</si>
  <si>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</si>
  <si>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</si>
  <si>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</si>
  <si>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</si>
  <si>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</si>
  <si>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</si>
  <si>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</si>
  <si>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</si>
  <si>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</si>
  <si>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</si>
  <si>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</si>
  <si>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</si>
  <si>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</si>
  <si>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</si>
  <si>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</si>
  <si>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</si>
  <si>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</si>
  <si>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</si>
  <si>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</si>
  <si>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</si>
  <si>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</si>
  <si>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</si>
  <si>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</si>
  <si>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</si>
  <si>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</si>
  <si>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</si>
  <si>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</si>
  <si>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</si>
  <si>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</si>
  <si>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</si>
  <si>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</si>
  <si>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</si>
  <si>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</si>
  <si>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</si>
  <si>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</si>
  <si>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</si>
  <si>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</si>
  <si>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</si>
  <si>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</si>
  <si>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</si>
  <si>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</si>
  <si>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</si>
  <si>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</si>
  <si>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</si>
  <si>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</si>
  <si>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</si>
  <si>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</si>
  <si>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</si>
  <si>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</si>
  <si>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</si>
  <si>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</si>
  <si>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</si>
  <si>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</si>
  <si>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</si>
  <si>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</si>
  <si>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</si>
  <si>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</si>
  <si>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</si>
  <si>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</si>
  <si>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</si>
  <si>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</si>
  <si>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</si>
  <si>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</si>
  <si>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</si>
  <si>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</si>
  <si>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</si>
  <si>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</si>
  <si>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</si>
  <si>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</si>
  <si>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</si>
  <si>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</si>
  <si>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</si>
  <si>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</si>
  <si>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</si>
  <si>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</si>
  <si>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</si>
  <si>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</si>
  <si>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</si>
  <si>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</si>
  <si>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</si>
  <si>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</si>
  <si>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</si>
  <si>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</si>
  <si>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</si>
  <si>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</si>
  <si>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</si>
  <si>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</si>
  <si>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</si>
  <si>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</si>
  <si>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</si>
  <si>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</si>
  <si>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</si>
  <si>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</si>
  <si>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</si>
  <si>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</si>
  <si>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</si>
  <si>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</si>
  <si>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</si>
  <si>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</si>
  <si>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</si>
  <si>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</si>
  <si>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</si>
  <si>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</si>
  <si>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</si>
  <si>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</si>
  <si>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</si>
  <si>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</si>
  <si>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</si>
  <si>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</si>
  <si>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</si>
  <si>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</si>
  <si>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</si>
  <si>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</si>
  <si>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</si>
  <si>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</si>
  <si>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</si>
  <si>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</si>
  <si>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</si>
  <si>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</si>
  <si>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</si>
  <si>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</si>
  <si>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</si>
  <si>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</si>
  <si>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</si>
  <si>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</si>
  <si>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</si>
  <si>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</si>
  <si>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</si>
  <si>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</si>
  <si>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</si>
  <si>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</si>
  <si>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</si>
  <si>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</si>
  <si>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</si>
  <si>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</si>
  <si>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</si>
  <si>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</si>
  <si>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</si>
  <si>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</si>
  <si>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</si>
  <si>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</si>
  <si>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</si>
  <si>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</si>
  <si>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</si>
  <si>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</si>
  <si>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</si>
  <si>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</si>
  <si>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</si>
  <si>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</si>
  <si>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</si>
  <si>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</si>
  <si>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</si>
  <si>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</si>
  <si>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</si>
  <si>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</si>
  <si>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</si>
  <si>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</si>
  <si>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</si>
  <si>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</si>
  <si>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</si>
  <si>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</si>
  <si>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</si>
  <si>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</si>
  <si>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</si>
  <si>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</si>
  <si>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</si>
  <si>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</si>
  <si>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</si>
  <si>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</si>
  <si>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</si>
  <si>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</si>
  <si>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</si>
  <si>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</si>
  <si>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</si>
  <si>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</si>
  <si>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</si>
  <si>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</si>
  <si>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</si>
  <si>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</si>
  <si>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</si>
  <si>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</si>
  <si>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</si>
  <si>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</si>
  <si>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</si>
  <si>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</si>
  <si>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</si>
  <si>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</si>
  <si>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</si>
  <si>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</si>
  <si>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</si>
  <si>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</si>
  <si>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</si>
  <si>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</si>
  <si>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</si>
  <si>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</si>
  <si>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</si>
  <si>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</si>
  <si>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</si>
  <si>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</si>
  <si>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</si>
  <si>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</si>
  <si>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</si>
  <si>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</si>
  <si>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</si>
  <si>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</si>
  <si>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</si>
  <si>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</si>
  <si>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</si>
  <si>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</si>
  <si>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</si>
  <si>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</si>
  <si>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</si>
  <si>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</si>
  <si>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</si>
  <si>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</si>
  <si>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</si>
  <si>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</si>
  <si>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</si>
  <si>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</si>
  <si>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</si>
  <si>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</si>
  <si>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</si>
  <si>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</si>
  <si>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</si>
  <si>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</si>
  <si>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</si>
  <si>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</si>
  <si>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</si>
  <si>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</si>
  <si>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</si>
  <si>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</si>
  <si>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</si>
  <si>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</si>
  <si>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</si>
  <si>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</si>
  <si>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</si>
  <si>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</si>
  <si>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</si>
  <si>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</si>
  <si>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</si>
  <si>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</si>
  <si>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</si>
  <si>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</si>
  <si>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</si>
  <si>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</si>
  <si>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</si>
  <si>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</si>
  <si>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</si>
  <si>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</si>
  <si>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</si>
  <si>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</si>
  <si>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</si>
  <si>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</si>
  <si>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</si>
  <si>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</si>
  <si>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</si>
  <si>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</si>
  <si>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</si>
  <si>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</si>
  <si>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</si>
  <si>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</si>
  <si>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</si>
  <si>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</si>
  <si>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</si>
  <si>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</si>
  <si>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</si>
  <si>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</si>
  <si>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</si>
  <si>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</si>
  <si>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</si>
  <si>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</si>
  <si>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</si>
  <si>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</si>
  <si>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</si>
  <si>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</si>
  <si>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</si>
  <si>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</si>
  <si>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</si>
  <si>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</si>
  <si>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</si>
  <si>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</si>
  <si>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</si>
  <si>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</si>
  <si>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</si>
  <si>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</si>
  <si>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</si>
  <si>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</si>
  <si>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</si>
  <si>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</si>
  <si>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</si>
  <si>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</si>
  <si>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</si>
  <si>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</si>
  <si>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</si>
  <si>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</si>
  <si>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</si>
  <si>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</si>
  <si>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</si>
  <si>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</si>
  <si>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</si>
  <si>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</si>
  <si>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</si>
  <si>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</si>
  <si>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</si>
  <si>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</si>
  <si>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</si>
  <si>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</si>
  <si>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</si>
  <si>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</si>
  <si>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</si>
  <si>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</si>
  <si>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</si>
  <si>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</si>
  <si>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</si>
  <si>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</si>
  <si>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</si>
  <si>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</si>
  <si>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</si>
  <si>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</si>
  <si>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</si>
  <si>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</si>
  <si>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</si>
  <si>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</si>
  <si>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</si>
  <si>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</si>
  <si>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</si>
  <si>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</si>
  <si>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</si>
  <si>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</si>
  <si>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</si>
  <si>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</si>
  <si>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</si>
  <si>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</si>
  <si>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</si>
  <si>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</si>
  <si>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</si>
  <si>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</si>
  <si>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</si>
  <si>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</si>
  <si>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</si>
  <si>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</si>
  <si>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</si>
  <si>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</si>
  <si>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</si>
  <si>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</si>
  <si>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</si>
  <si>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</si>
  <si>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</si>
  <si>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</si>
  <si>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</si>
  <si>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</si>
  <si>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</si>
  <si>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</si>
  <si>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</si>
  <si>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</si>
  <si>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</si>
  <si>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</si>
  <si>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</si>
  <si>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</si>
  <si>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</si>
  <si>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</si>
  <si>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</si>
  <si>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</si>
  <si>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</si>
  <si>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</si>
  <si>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</si>
  <si>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</si>
  <si>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</si>
  <si>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</si>
  <si>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</si>
  <si>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</si>
  <si>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</si>
  <si>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</si>
  <si>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</si>
  <si>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</si>
  <si>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</si>
  <si>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</si>
  <si>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</si>
  <si>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</si>
  <si>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</si>
  <si>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</si>
  <si>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</si>
  <si>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</si>
  <si>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</si>
  <si>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</si>
  <si>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</si>
  <si>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</si>
  <si>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</si>
  <si>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</si>
  <si>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</si>
  <si>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</si>
  <si>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</si>
  <si>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</si>
  <si>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</si>
  <si>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</si>
  <si>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</si>
  <si>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</si>
  <si>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</si>
  <si>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</si>
  <si>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</si>
  <si>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</si>
  <si>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</si>
  <si>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</si>
  <si>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</si>
  <si>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</si>
  <si>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</si>
  <si>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</si>
  <si>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</si>
  <si>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</si>
  <si>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</si>
  <si>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</si>
  <si>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</si>
  <si>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</si>
  <si>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</si>
  <si>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</si>
  <si>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</si>
  <si>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</si>
  <si>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</si>
  <si>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</si>
  <si>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</si>
  <si>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</si>
  <si>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</si>
  <si>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</si>
  <si>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</si>
  <si>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</si>
  <si>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</si>
  <si>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</si>
  <si>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</si>
  <si>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</si>
  <si>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</si>
  <si>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</si>
  <si>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</si>
  <si>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</si>
  <si>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</si>
  <si>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</si>
  <si>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</si>
  <si>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</si>
  <si>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</si>
  <si>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</si>
  <si>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</si>
  <si>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</si>
  <si>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</si>
  <si>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</si>
  <si>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</si>
  <si>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</si>
  <si>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</si>
  <si>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</si>
  <si>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</si>
  <si>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</si>
  <si>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</si>
  <si>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</si>
  <si>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</si>
  <si>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</si>
  <si>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</si>
  <si>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</si>
  <si>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</si>
  <si>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</si>
  <si>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</si>
  <si>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</si>
  <si>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</si>
  <si>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</si>
  <si>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</si>
  <si>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</si>
  <si>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</si>
  <si>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</si>
  <si>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</si>
  <si>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</si>
  <si>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</si>
  <si>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</si>
  <si>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</si>
  <si>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</si>
  <si>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</si>
  <si>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</si>
  <si>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</si>
  <si>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</si>
  <si>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</si>
  <si>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</si>
  <si>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</si>
  <si>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</si>
  <si>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</si>
  <si>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</si>
  <si>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</si>
  <si>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</si>
  <si>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</si>
  <si>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</si>
  <si>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</si>
  <si>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</si>
  <si>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</si>
  <si>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</si>
  <si>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</si>
  <si>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</si>
  <si>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</si>
  <si>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</si>
  <si>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</si>
  <si>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</si>
  <si>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</si>
  <si>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</si>
  <si>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</si>
  <si>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</si>
  <si>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</si>
  <si>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</si>
  <si>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</si>
  <si>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</si>
  <si>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</si>
  <si>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</si>
  <si>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</si>
  <si>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</si>
  <si>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</si>
  <si>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</si>
  <si>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</si>
  <si>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</si>
  <si>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</si>
  <si>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</si>
  <si>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</si>
  <si>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</si>
  <si>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</si>
  <si>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</si>
  <si>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</si>
  <si>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</si>
  <si>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</si>
  <si>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</si>
  <si>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</si>
  <si>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</si>
  <si>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</si>
  <si>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</si>
  <si>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</si>
  <si>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</si>
  <si>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</si>
  <si>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</si>
  <si>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</si>
  <si>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</si>
  <si>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</si>
  <si>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</si>
  <si>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</si>
  <si>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</si>
  <si>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</si>
  <si>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</si>
  <si>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</si>
  <si>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</si>
  <si>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</si>
  <si>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</si>
  <si>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</si>
  <si>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</si>
  <si>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</si>
  <si>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</si>
  <si>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</si>
  <si>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</si>
  <si>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</si>
  <si>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</si>
  <si>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</si>
  <si>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</si>
  <si>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</si>
  <si>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</si>
  <si>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</si>
  <si>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</si>
  <si>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</si>
  <si>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</si>
  <si>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</si>
  <si>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</si>
  <si>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</si>
  <si>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</si>
  <si>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</si>
  <si>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</si>
  <si>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</si>
  <si>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</si>
  <si>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</si>
  <si>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</si>
  <si>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</si>
  <si>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</si>
  <si>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</si>
  <si>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</si>
  <si>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</si>
  <si>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</si>
  <si>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</si>
  <si>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</si>
  <si>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</si>
  <si>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</si>
  <si>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</si>
  <si>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</si>
  <si>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</si>
  <si>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</si>
  <si>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</si>
  <si>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</si>
  <si>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</si>
  <si>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</si>
  <si>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</si>
  <si>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</si>
  <si>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</si>
  <si>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</si>
  <si>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</si>
  <si>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</si>
  <si>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</si>
  <si>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</si>
  <si>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</si>
  <si>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</si>
  <si>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</si>
  <si>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</si>
  <si>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</si>
  <si>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</si>
  <si>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</si>
  <si>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</si>
  <si>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</si>
  <si>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</si>
  <si>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</si>
  <si>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</si>
  <si>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</si>
  <si>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</si>
  <si>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</si>
  <si>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</si>
  <si>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</si>
  <si>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</si>
  <si>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</si>
  <si>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</si>
  <si>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</si>
  <si>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</si>
  <si>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</si>
  <si>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</si>
  <si>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</si>
  <si>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</si>
  <si>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</si>
  <si>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</si>
  <si>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</si>
  <si>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</si>
  <si>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</si>
  <si>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</si>
  <si>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</si>
  <si>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</si>
  <si>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</si>
  <si>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</si>
  <si>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</si>
  <si>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</si>
  <si>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</si>
  <si>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</si>
  <si>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</si>
  <si>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</si>
  <si>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</si>
  <si>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</si>
  <si>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</si>
  <si>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</si>
  <si>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</si>
  <si>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</si>
  <si>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</si>
  <si>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</si>
  <si>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</si>
  <si>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</si>
  <si>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</si>
  <si>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</si>
  <si>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</si>
  <si>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</si>
  <si>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</si>
  <si>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</si>
  <si>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</si>
  <si>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Reporting Date:</t>
  </si>
  <si>
    <t>Cut-off Date:</t>
  </si>
  <si>
    <t>Barclays Bank PLC</t>
  </si>
  <si>
    <t>Barclays Bank UK PLC</t>
  </si>
  <si>
    <t>https://www.home.barclays/prospectuses-and-documentation/secured-funding-documentation/covered-bonds.html</t>
  </si>
  <si>
    <t xml:space="preserve">Fiona Chan, Director, Principal Funding and Securitisation, Barclays Treasury
Tel: +44 (0)20 3134 2839
Email: Fiona.Chan@Barclays.com </t>
  </si>
  <si>
    <t>Level 2A</t>
  </si>
  <si>
    <t>South East</t>
  </si>
  <si>
    <t>Greater London</t>
  </si>
  <si>
    <t>Eastern England</t>
  </si>
  <si>
    <t>North West</t>
  </si>
  <si>
    <t>South West</t>
  </si>
  <si>
    <t>West Midlands</t>
  </si>
  <si>
    <t>East Midlands</t>
  </si>
  <si>
    <t>Yorks And Humberside</t>
  </si>
  <si>
    <t>Scotland</t>
  </si>
  <si>
    <t>Northern Ireland</t>
  </si>
  <si>
    <t>Wales</t>
  </si>
  <si>
    <t>North East</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</si>
  <si>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</si>
  <si>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</si>
  <si>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</si>
  <si>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</si>
  <si>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</si>
  <si>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</si>
  <si>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</si>
  <si>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</si>
  <si>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</si>
  <si>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</si>
  <si>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</si>
  <si>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</si>
  <si>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</si>
  <si>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</si>
  <si>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</si>
  <si>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</si>
  <si>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</si>
  <si>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</si>
  <si>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</si>
  <si>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</si>
  <si>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Fixed Rate, Standard Variable Rate, Variable Rate</t>
  </si>
  <si>
    <t>The contractual maturity is defined as the agreed maturity date of the mortgage with no pre-payment assumptions.</t>
  </si>
  <si>
    <t>Initial maturity is defined as the time from the reporting date until the scheduled redemption date for all Coverd Bonds. Extended maturity is one year after the the initial maturity date for soft bullet Covered Bonds and equal to the initial maturity for hard bullet Covered Bonds. Hard bullet Covered Bonds are subject to a Pre-Maturity Test which is intended to provide liquidity when the Issuer's credit ratings fall to a certain level.</t>
  </si>
  <si>
    <t>The applicable Final Terms may also state that the LLP's obligations under the Covered Bond Guarantee to pay the Guaranteed Amounts corresponding to the Final Redemption Amount of the applicable Series of Covered Bonds on their Final Maturity Date (subject to applicable grace periods) may be deferred until the Extended Due for Payment Date, as described in Condition 6(a) (Final redemption). In such case, such deferral will occur automatically if the Issuer fails to pay the Final Redemption Amount of the relevant Series of Covered Bonds on their Final Maturity Date (subject to applicable grace periods) and if the Guaranteed Amounts equal to the Final Redemption Amount in respect of such Series of Covered Bonds are not paid in full by the LLP by the Extension Determination Date (for example, because the LLP has insufficient moneys to pay in full the Guaranteed Amounts corresponding to the Final Redemption Amount in respect of the relevant Series of Covered Bonds after payment of higher ranking amounts and taking into account amounts ranking pari passu in the Guarantee Priority of Payments). To the extent that the LLP has received a Notice to Pay in sufficient time and has sufficient moneys to pay in part the Final Redemption Amount, such partial payment shall be made by the LLP on any Interest Payment Date up to and including the relevant Extended Due for Payment Date as described in Condition 6(a) (Final redemption). Interest will continue to accrue and be payable on the unpaid amount up to the Extended Due for Payment Date in accordance with Condition 4 (Interest) and the LLP will make payments of Guaranteed Amounts constituting Scheduled Interest on each relevant Original Due for Payment Date and Extended Due for Payment Date. See "Terms and Conditions of the Covered Bonds".</t>
  </si>
  <si>
    <t>Current LTV is the Mortgage Account Balance of a Mortgage Account as at the Cut Off Date divided by the value of the Mortgaged Property securing that Mortgage Account at the same date. Non-indexed LTV is the Mortgage Account Balance of a Mortgage Account as of the Cut Off Date divided by the value of the Mortgaged Property securing that Mortgage Account at the time of inclusion into the cover pool. Indexed LTV is the Mortgage Account Balance of a Mortgage Account as of the Cut Off Date divided by the indexed value of the Mortgaged Property securing that Mortgage Account as of the same date (calculated using the Halifax House Price Index).</t>
  </si>
  <si>
    <t>The Seller has not revalued any of the Mortgaged Properties since the date of the origination of the related Mortgage Account, other than in respect of a Mortgaged Property of a related Borrower that has remortgaged its property or to which the Seller has made a Further Advance.</t>
  </si>
  <si>
    <t>All mortgages and re-mortgages require an independent valuation which may be desktop, physical or AVM depending on the the Seller's lending criteria at the time of origination. Transactions that fall outside of the Seller's thresholds using AVM will be subject to a desktop or physical valuation.</t>
  </si>
  <si>
    <t>Valuations are performed at the time of origination or at the any time of an application for remortgage or a further loan advance.</t>
  </si>
  <si>
    <t>All mortgages are for residential housing.</t>
  </si>
  <si>
    <t>Interest rate risk and currency risk are addressed with interest rate swaps and cross-currency swaps, respectively.</t>
  </si>
  <si>
    <t>Non-performing loans are those which are greater than 90 days in arrears.</t>
  </si>
  <si>
    <t>213800UUGANOMFJ9X769</t>
  </si>
  <si>
    <t>Citicorp Trustee Company Limited</t>
  </si>
  <si>
    <t>5493006DII520KIT6686</t>
  </si>
  <si>
    <t>KPMG LLP</t>
  </si>
  <si>
    <t>5493003PVCIGA21K0K42</t>
  </si>
  <si>
    <t>National Australia Bank Limited</t>
  </si>
  <si>
    <t>F8SB4JFBSYQFRQEH3Z21</t>
  </si>
  <si>
    <t>31-01-2025</t>
  </si>
  <si>
    <t>31-12-2024</t>
  </si>
  <si>
    <t>Both</t>
  </si>
  <si>
    <t>£1160.54 (Liability Swaps Total)/
£5436.36 (Asset Swap Total)</t>
  </si>
  <si>
    <t xml:space="preserve">BARCLAYS BANK UK PLC €35BN GLOBAL COVERED BOND PROGRAMME </t>
  </si>
  <si>
    <t>Monthly Report January 2025</t>
  </si>
  <si>
    <t>Administration</t>
  </si>
  <si>
    <t>Name of issuer</t>
  </si>
  <si>
    <t>Name of RCB programme</t>
  </si>
  <si>
    <t>Barclays Euro 35 Billion Global Covered Bond Programme</t>
  </si>
  <si>
    <t>Name, job title and contact details of person validating this form</t>
  </si>
  <si>
    <t xml:space="preserve">Fiona Chan, Director, Capital Markets Execution, Barclays Treasury
Tel: +44 (0)20 03134 2839
Email: Fiona.Chan@barclays.com 
</t>
  </si>
  <si>
    <t xml:space="preserve">   </t>
  </si>
  <si>
    <t>Date of form submission</t>
  </si>
  <si>
    <t>Start Date of reporting period</t>
  </si>
  <si>
    <t>End Date of reporting period</t>
  </si>
  <si>
    <t>Web link: Prospectus, Transaction Documents and Loan-Level Data</t>
  </si>
  <si>
    <t>http://www.barclays.com/prospectuses-and-documentation/secured-funding/covered-bonds</t>
  </si>
  <si>
    <t>Counterparties, Ratings</t>
  </si>
  <si>
    <t>Counterparty/ies</t>
  </si>
  <si>
    <t>Fitch</t>
  </si>
  <si>
    <t>Moody's</t>
  </si>
  <si>
    <t>S&amp;P</t>
  </si>
  <si>
    <t>Long Term</t>
  </si>
  <si>
    <t xml:space="preserve">Short Term </t>
  </si>
  <si>
    <t>Covered bonds</t>
  </si>
  <si>
    <t>Barclays Covered Bond LLP</t>
  </si>
  <si>
    <t>AAA</t>
  </si>
  <si>
    <t>n/a</t>
  </si>
  <si>
    <t>Aaa</t>
  </si>
  <si>
    <t>Issuer</t>
  </si>
  <si>
    <t>A+</t>
  </si>
  <si>
    <t>F1</t>
  </si>
  <si>
    <t>A1</t>
  </si>
  <si>
    <t>P-1</t>
  </si>
  <si>
    <t>A-1</t>
  </si>
  <si>
    <t>Seller(s)</t>
  </si>
  <si>
    <t>Cash manager</t>
  </si>
  <si>
    <t>Servicer(s)</t>
  </si>
  <si>
    <t xml:space="preserve">Swap Provider(s) on cover pool
</t>
  </si>
  <si>
    <t>Swap Provider on all other series
Covered Bond Swap</t>
  </si>
  <si>
    <t>Swap Provider on Series 2010-4
Covered Bond Swap</t>
  </si>
  <si>
    <t>AA-</t>
  </si>
  <si>
    <t>F1+</t>
  </si>
  <si>
    <t>Aa2</t>
  </si>
  <si>
    <t>A-1+</t>
  </si>
  <si>
    <t xml:space="preserve">Standby Account Bank </t>
  </si>
  <si>
    <t>Citibank N.A London Branch</t>
  </si>
  <si>
    <t>Aa3</t>
  </si>
  <si>
    <t>Swap Collateral Cash Account Bank</t>
  </si>
  <si>
    <t>HSBC Bank plc</t>
  </si>
  <si>
    <t>Interest Rate Swap</t>
  </si>
  <si>
    <t>Swap notional amount(s) (GBP)</t>
  </si>
  <si>
    <t>Swap notional maturity/ies</t>
  </si>
  <si>
    <t>LLP receive rate/margin</t>
  </si>
  <si>
    <t>SONIA + 1.0908%</t>
  </si>
  <si>
    <t>LLP pay rate/margin</t>
  </si>
  <si>
    <t>Collateral posting amount(s) (GBP)</t>
  </si>
  <si>
    <t>Accounts, Ledgers</t>
  </si>
  <si>
    <t>Value as of End Date of reporting period</t>
  </si>
  <si>
    <t>Value as of Start Date of reporting period</t>
  </si>
  <si>
    <t>Targeted Value</t>
  </si>
  <si>
    <t>Revenue receipts (all parts of waterfall disclosed below)</t>
  </si>
  <si>
    <t>Mortgage Loan Revenue Receipts</t>
  </si>
  <si>
    <t>Mortgage Loan Revenue Receipts - all other repurchases</t>
  </si>
  <si>
    <t>Mortgage Loan Revenue Receipts - repurchases of closed accounts. All other interest for repurchases included above except arrears interest</t>
  </si>
  <si>
    <t>MRT Revenue Receipts  - All accounts</t>
  </si>
  <si>
    <t>MRT Revenue Receipts - repurchases including closed accounts</t>
  </si>
  <si>
    <t>GIC Account Interest received</t>
  </si>
  <si>
    <t>Substitution Assets and Authorised Investments interest received</t>
  </si>
  <si>
    <t>Other Net income received on LLP accounts excluding amounts received under the swap agreements</t>
  </si>
  <si>
    <t>Amounts received under the swap Agreement</t>
  </si>
  <si>
    <t>Amounts standing to the credit of the reserve fund in excess of the required amount</t>
  </si>
  <si>
    <t>Any other revenue receipts not covered from the previous collection period and standing to the credit of the revenue ledger on the GIC account</t>
  </si>
  <si>
    <t>Amounts standing to the credit of the reserve fund</t>
  </si>
  <si>
    <t>Pre-Acceleration Revenue Priority of Payments</t>
  </si>
  <si>
    <t>First Amounts due and payable by the LLP to third parties</t>
  </si>
  <si>
    <t>Second Amounts due and payable to:</t>
  </si>
  <si>
    <t>a.The Administrator</t>
  </si>
  <si>
    <t>b.The Cash Manager</t>
  </si>
  <si>
    <t>c.The Account bank</t>
  </si>
  <si>
    <t xml:space="preserve">d.Corporate services provider </t>
  </si>
  <si>
    <t>e. Asset monitor</t>
  </si>
  <si>
    <t>f. FCA Fees</t>
  </si>
  <si>
    <t>Third Amounts due and payable to the TRS swap provider</t>
  </si>
  <si>
    <t>Fourth Amounts due and payable to the Covered Bond Swap Provider</t>
  </si>
  <si>
    <t>Fifth Credit to the Reserve Ledger or the GIC Account</t>
  </si>
  <si>
    <t>Sixth LLP deposit to the Pre-Maturity Liquidity Ledger</t>
  </si>
  <si>
    <t>Seventh All remaining Available Revenue Receipts credited to the GIC Account only (if an Administrator Event of Default has occurred).</t>
  </si>
  <si>
    <t>Eighth Amounts due and payable to the Issuer pursuant to the terms of the Intercompany Loan Agreement</t>
  </si>
  <si>
    <t>Ninth Amounts Excluded Swap Termination Amounts due and payable by the LLP under the Swap Agreements</t>
  </si>
  <si>
    <t>Tenth Indemnity amounts due to the Asset Monitor pursuant to the Asset Monitor Agreement, and to the Members pursuant to the LLP Deed</t>
  </si>
  <si>
    <t>Eleventh Any liability of the LLP for taxes paid and discharged</t>
  </si>
  <si>
    <t>Twelfth Any Negative Interest Indemnity Amounts to the Standby Account Bank</t>
  </si>
  <si>
    <t>Thirteenth Members Profit as defined in the LLP Deed</t>
  </si>
  <si>
    <t>Fourteeth</t>
  </si>
  <si>
    <t>a. Deferred Purchase price amount due to seller</t>
  </si>
  <si>
    <t>b. Deferred MRT Contribution amount due to Originator Trustee pursuant to the Mortgage Reserve Originator Trust Deed</t>
  </si>
  <si>
    <t>Principal receipts (all parts of waterfall disclosed below)</t>
  </si>
  <si>
    <t>Mortgage Loan principal receipts</t>
  </si>
  <si>
    <t>Principal Receipts corresponding to the repurchases</t>
  </si>
  <si>
    <t>Proceeds of any Term Advance</t>
  </si>
  <si>
    <t>Cash Capital Contributions</t>
  </si>
  <si>
    <t>MRT Principal Receipts - Non Repurchased accounts</t>
  </si>
  <si>
    <t>MRT Principal Receipts- Repurchased accounts</t>
  </si>
  <si>
    <t>Proceeds from any sale of Mortgage Loans</t>
  </si>
  <si>
    <t>Principal received by the LLP under the swap agreements</t>
  </si>
  <si>
    <t>Pre-Acceleration Principal Priority of Payments</t>
  </si>
  <si>
    <t>First Credit to Pre-Maturity Liquidity Ledger, if the Pre-Maturity Test has been failed</t>
  </si>
  <si>
    <t>Second Payment of Additional MRT Contribution to the Originator Trustee pursuant to the terms of the Mortgage Reserve Originator Trust Deed</t>
  </si>
  <si>
    <t>Third a) Acquisition of New Mortgage Loans and their related mortgage security according to the terms of the Mortgage Sale Agreement</t>
  </si>
  <si>
    <t>b)To advance to the Originator Trustee pursuant to the terms of the Mortgage Reserve Originator Trust Deed, the then required Additional MRT Contribution and thereafter to acquire Substitution Assets.</t>
  </si>
  <si>
    <t>Fourth Deposit into LLP GIC Account to ensure compliance with the Asset Coverage Test</t>
  </si>
  <si>
    <t>Fifth In or towards repayment on the LLP payment date of the corresponding term advance related to such series of covered bonds by making the following payments  for each swap provider:</t>
  </si>
  <si>
    <t>a) amounts due and payable to the swap provider that have not been paid out of the revenue priority of payments, pro rata and pari passu</t>
  </si>
  <si>
    <t>b) amounts due and payable to the issuer in respect of each term advance, pro rata and pari passu</t>
  </si>
  <si>
    <t>Sixth Capital Distribution to BBUKPLC by way of distribution of its equity in the LLP in accordance with the LLP Deed</t>
  </si>
  <si>
    <t>Reserve ledger</t>
  </si>
  <si>
    <t>Revenue ledger1</t>
  </si>
  <si>
    <t>Principal ledger1</t>
  </si>
  <si>
    <t>Cash Capital Contribution Ledger</t>
  </si>
  <si>
    <t>Pre-maturity liquidity ledger</t>
  </si>
  <si>
    <t xml:space="preserve">1 Revenue and Principal ledger balances are with regards to the End Date of the Reporting period. These balances are credited on each LLP Payment date following the end of each reporting period </t>
  </si>
  <si>
    <t xml:space="preserve">to the relevant ledger and are debited on the same day in accordance to the Priority of Payments. </t>
  </si>
  <si>
    <t>Asset Coverage Test</t>
  </si>
  <si>
    <t xml:space="preserve">Description </t>
  </si>
  <si>
    <t>A</t>
  </si>
  <si>
    <t>Aggregate Mortgage Account Balance adjusted in  accordance with the LLP Deed (please also see Note 1 below)</t>
  </si>
  <si>
    <t>B</t>
  </si>
  <si>
    <t>Cash Capital Contributions made by the Members or proceeds of Term Advances which have not been applied</t>
  </si>
  <si>
    <t>C</t>
  </si>
  <si>
    <t>Substitution Assets</t>
  </si>
  <si>
    <t>D</t>
  </si>
  <si>
    <t>Principal Receipts standing to the credit of the GIC Account excluding amounts due to be applied in accordance with the Transaction Documents (including any Capital Distributions)</t>
  </si>
  <si>
    <t>E</t>
  </si>
  <si>
    <t>Sale Proceeds standing to the credit of the Pre Maturity Liquidity Ledger</t>
  </si>
  <si>
    <t>X</t>
  </si>
  <si>
    <t>zero, if the short-term rating of the Issuer is at least A-2 by S&amp;P and F1 by Fitch and the long-term rating is at least A by Fitch and A3 by Moody's</t>
  </si>
  <si>
    <t>Negative Carry adjustment, zero for so long as the Total Return Swap is in place and Issuer's long-term rating by Moody's is at least A3</t>
  </si>
  <si>
    <t>Adjusted Aggregate Asset Amount:
(A+B+C+D+E) - (X+Y)</t>
  </si>
  <si>
    <t>Method used for calculating component 'A'</t>
  </si>
  <si>
    <t>NOTE:</t>
  </si>
  <si>
    <t>1) Method used in calculating "A"</t>
  </si>
  <si>
    <t>a - Arrears Adjusted True Balance less deemed Reductions</t>
  </si>
  <si>
    <t>b - Arrears Adjusted True Balance less deemed Reductions multiplied by the Asset Percentage</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</si>
  <si>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</si>
  <si>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</si>
  <si>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</si>
  <si>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</si>
  <si>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</si>
  <si>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</si>
  <si>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</si>
  <si>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</si>
  <si>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</si>
  <si>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 xml:space="preserve">Euro 's </t>
  </si>
  <si>
    <t>Programme size</t>
  </si>
  <si>
    <t>35 Billion</t>
  </si>
  <si>
    <t>Covered bonds principal amount outstanding (GBP, non-GBP series converted at swap FX rate)</t>
  </si>
  <si>
    <t>Covered bonds principal amount outstanding (GBP, non-GBP series converted at current spot rate)</t>
  </si>
  <si>
    <t>Cover pool balance (GBP)</t>
  </si>
  <si>
    <t>This will capture any addition made</t>
  </si>
  <si>
    <t>GIC account balance (GBP)</t>
  </si>
  <si>
    <t>This will capture any cash capital contributions made</t>
  </si>
  <si>
    <t>Any additional collateral (please specify)</t>
  </si>
  <si>
    <t>No</t>
  </si>
  <si>
    <t xml:space="preserve">Refers to any other securitisation eligible assets </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</si>
  <si>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</si>
  <si>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</si>
  <si>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</si>
  <si>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</si>
  <si>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</si>
  <si>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</si>
  <si>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</si>
  <si>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 -including Reserve Account</t>
  </si>
  <si>
    <t>Average loan balance (GBP) -excluding Reserve Account</t>
  </si>
  <si>
    <t>Weighted average non-indexed LTV (%)</t>
  </si>
  <si>
    <t>Weighted average indexed LTV (%)</t>
  </si>
  <si>
    <t>Weighted average seasoning (months)</t>
  </si>
  <si>
    <t>Weighted average remaining term (months)</t>
  </si>
  <si>
    <t>Weighted average interest rate (%)</t>
  </si>
  <si>
    <t>Standard Variable Rate(s) (%)</t>
  </si>
  <si>
    <t xml:space="preserve">Constant Payment Rate (%, current month) </t>
  </si>
  <si>
    <t>Annualised CPR including repurchases and Cash Capital Contributions. Excluding repurchase is:-</t>
  </si>
  <si>
    <t xml:space="preserve">Constant Payment Rate (%, quarterly average) </t>
  </si>
  <si>
    <t>Quarterly average annualised CPR including repurchases and cash Capital Contributions. Excluding repurchase is:-</t>
  </si>
  <si>
    <t xml:space="preserve">Principal Payment Rate (%, current month) </t>
  </si>
  <si>
    <t>Unscheduled payments and repurchases only</t>
  </si>
  <si>
    <t xml:space="preserve">Principal Payment Rate (%, quarterly average) </t>
  </si>
  <si>
    <t xml:space="preserve">Constant Default Rate (%, current month) </t>
  </si>
  <si>
    <t xml:space="preserve">Constant Default Rate (%, quarterly average) </t>
  </si>
  <si>
    <t>Fitch Payment Continuity Uplift (PCU)</t>
  </si>
  <si>
    <t>Moody's Timely Payment Indicator</t>
  </si>
  <si>
    <t xml:space="preserve"> Probable</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</si>
  <si>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</si>
  <si>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</si>
  <si>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</si>
  <si>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</si>
  <si>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</si>
  <si>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</si>
  <si>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</si>
  <si>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</si>
  <si>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</si>
  <si>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</si>
  <si>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</si>
  <si>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</si>
  <si>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</si>
  <si>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</si>
  <si>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</si>
  <si>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</si>
  <si>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 xml:space="preserve">Note: From April 2014 onwards, loans reported as ‘of which have breached R&amp;W’ have been amended. Previously loans subject to product switches, further advances, reserve limit increases and flexible mortgages reverting to </t>
  </si>
  <si>
    <t xml:space="preserve">offset mortgages  were reported under this section, but are now reported under ‘loans bought back by the seller(s)’.  </t>
  </si>
  <si>
    <t>Product Rate Type and Reversionary Profiles</t>
  </si>
  <si>
    <t>Weighted average</t>
  </si>
  <si>
    <t>Amount, excluding reserve balances (GBP)</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</si>
  <si>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</si>
  <si>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</si>
  <si>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</si>
  <si>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</si>
  <si>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</si>
  <si>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</si>
  <si>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</si>
  <si>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</si>
  <si>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</si>
  <si>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</si>
  <si>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Tracker</t>
  </si>
  <si>
    <t>Tracker at origination, reverting to Libor</t>
  </si>
  <si>
    <t>Tracker for life</t>
  </si>
  <si>
    <t>SVR, including discount to SVR</t>
  </si>
  <si>
    <t>Libor</t>
  </si>
  <si>
    <t>Stratifications</t>
  </si>
  <si>
    <t>Arrears breakdown</t>
  </si>
  <si>
    <t xml:space="preserve"> Current</t>
  </si>
  <si>
    <t>1 -  2 mths</t>
  </si>
  <si>
    <t>2+ - 3 mths</t>
  </si>
  <si>
    <t>Current non-indexed LTV</t>
  </si>
  <si>
    <t xml:space="preserve"> Up to 20.00%</t>
  </si>
  <si>
    <t>20.01% - 30.00%</t>
  </si>
  <si>
    <t>30.01% - 40.00%</t>
  </si>
  <si>
    <t>40.01% - 50.00%</t>
  </si>
  <si>
    <t>50.01% - 60.00%</t>
  </si>
  <si>
    <t>60.01% - 70.00%</t>
  </si>
  <si>
    <t>70.01% - 74.99%</t>
  </si>
  <si>
    <t>75.00% - 80.00%</t>
  </si>
  <si>
    <t>80.01% - 90.00%</t>
  </si>
  <si>
    <t>&gt; 90%</t>
  </si>
  <si>
    <t>Current indexed LTV</t>
  </si>
  <si>
    <t>Credit (Maximum Drawable) LTV</t>
  </si>
  <si>
    <t>Current outstanding balance of loan</t>
  </si>
  <si>
    <t xml:space="preserve">  £0 - £50,000</t>
  </si>
  <si>
    <t xml:space="preserve">  £50,000 - £100,000</t>
  </si>
  <si>
    <t xml:space="preserve"> £100,000 - £150,000</t>
  </si>
  <si>
    <t xml:space="preserve"> £150,000 - £200,000</t>
  </si>
  <si>
    <t xml:space="preserve"> £200,000 - £250,000</t>
  </si>
  <si>
    <t xml:space="preserve"> £250,000 - £300,000</t>
  </si>
  <si>
    <t xml:space="preserve"> £300,000 - £350,000</t>
  </si>
  <si>
    <t xml:space="preserve"> £350,000 - £400,000</t>
  </si>
  <si>
    <t xml:space="preserve"> £400,000 - £450,000</t>
  </si>
  <si>
    <t xml:space="preserve"> £450,000 - £500,000</t>
  </si>
  <si>
    <t xml:space="preserve"> £500,000 - £600,000</t>
  </si>
  <si>
    <t xml:space="preserve"> £600,000 - £700,000</t>
  </si>
  <si>
    <t xml:space="preserve"> £700,000 - £800,000</t>
  </si>
  <si>
    <t xml:space="preserve"> £800,000 - £900,000</t>
  </si>
  <si>
    <t xml:space="preserve"> £900,000 - £1,000,000</t>
  </si>
  <si>
    <t>£1,000,000 - £1,250,000</t>
  </si>
  <si>
    <t>£1,250,000 - £1,500,000</t>
  </si>
  <si>
    <t>Regional distribution</t>
  </si>
  <si>
    <t>Repayment type</t>
  </si>
  <si>
    <t>Amount exc. Reserve (GBP)</t>
  </si>
  <si>
    <t xml:space="preserve"> Reserve Amount (GBP)</t>
  </si>
  <si>
    <t>% of total Reserve amount</t>
  </si>
  <si>
    <t>Interest Only</t>
  </si>
  <si>
    <t>Repayment</t>
  </si>
  <si>
    <t>Seasoning (months)</t>
  </si>
  <si>
    <t>12 - 14</t>
  </si>
  <si>
    <t>14 - 16</t>
  </si>
  <si>
    <t>16 - 18</t>
  </si>
  <si>
    <t>18 - 20</t>
  </si>
  <si>
    <t>20 - 22</t>
  </si>
  <si>
    <t>22 - 24</t>
  </si>
  <si>
    <t>24 - 26</t>
  </si>
  <si>
    <t>26 - 28</t>
  </si>
  <si>
    <t>28 - 30</t>
  </si>
  <si>
    <t>30 - 32</t>
  </si>
  <si>
    <t>32 - 34</t>
  </si>
  <si>
    <t>34 - 36</t>
  </si>
  <si>
    <t>36 - 38</t>
  </si>
  <si>
    <t>38 - 40</t>
  </si>
  <si>
    <t>40+</t>
  </si>
  <si>
    <t>Interest payment type</t>
  </si>
  <si>
    <t>Fixed</t>
  </si>
  <si>
    <t>Standard Variable</t>
  </si>
  <si>
    <t>Tracker</t>
  </si>
  <si>
    <t>Loan purpose type</t>
  </si>
  <si>
    <t>Owner-occupied</t>
  </si>
  <si>
    <t>Buy-to-let</t>
  </si>
  <si>
    <t>Second home</t>
  </si>
  <si>
    <t xml:space="preserve">All loans are leant out as owner occupied loans. No buy-to-let loans are allowed to be sold to the covered bond pool. </t>
  </si>
  <si>
    <t>Income verification type</t>
  </si>
  <si>
    <t>Fast-track</t>
  </si>
  <si>
    <t>Fully verified</t>
  </si>
  <si>
    <t>Remaining term of loan</t>
  </si>
  <si>
    <t>00 - 02.99</t>
  </si>
  <si>
    <t>03 - 04.99</t>
  </si>
  <si>
    <t>05 - 06.99</t>
  </si>
  <si>
    <t>07 - 08.99</t>
  </si>
  <si>
    <t>09 - 10.99</t>
  </si>
  <si>
    <t>11 - 12.99</t>
  </si>
  <si>
    <t>13 - 14.99</t>
  </si>
  <si>
    <t>15 - 16.99</t>
  </si>
  <si>
    <t>17 - 18.99</t>
  </si>
  <si>
    <t>19 - 20.99</t>
  </si>
  <si>
    <t>21 - 22.99</t>
  </si>
  <si>
    <t>23 - 24.99</t>
  </si>
  <si>
    <t>25 - 26.99</t>
  </si>
  <si>
    <t>27 - 28.99</t>
  </si>
  <si>
    <t>29 - 30.99</t>
  </si>
  <si>
    <t>31 - 32.99</t>
  </si>
  <si>
    <t>33 - 34.99</t>
  </si>
  <si>
    <t>35 - 36.99</t>
  </si>
  <si>
    <t>37+</t>
  </si>
  <si>
    <t>Employment status</t>
  </si>
  <si>
    <t>Employed</t>
  </si>
  <si>
    <t>Self-employed</t>
  </si>
  <si>
    <t>Unemployed</t>
  </si>
  <si>
    <t>Retired</t>
  </si>
  <si>
    <t>Guarantor</t>
  </si>
  <si>
    <t>Covered Bonds Outstanding, Associated Derivatives (please disclose for all bonds outstanding)</t>
  </si>
  <si>
    <t>Series</t>
  </si>
  <si>
    <t>2010-3</t>
  </si>
  <si>
    <t>2010-4</t>
  </si>
  <si>
    <t>2010-6</t>
  </si>
  <si>
    <t>Issue date</t>
  </si>
  <si>
    <t>Original rating (S&amp;P/Moodys/Fitch)</t>
  </si>
  <si>
    <t>Current rating (S&amp;P/Moodys/Fitch)</t>
  </si>
  <si>
    <t>Denomination</t>
  </si>
  <si>
    <t>Amount at issuance</t>
  </si>
  <si>
    <t>Amount outstanding</t>
  </si>
  <si>
    <t>FX swap rate (rate:£1)</t>
  </si>
  <si>
    <t>Maturity type (hard/soft-bullet/pass-through)</t>
  </si>
  <si>
    <t>Hard Bullet</t>
  </si>
  <si>
    <t>Scheduled final maturity date</t>
  </si>
  <si>
    <t>Legal final maturity date</t>
  </si>
  <si>
    <t>ISIN</t>
  </si>
  <si>
    <t>Stock exchange listing</t>
  </si>
  <si>
    <t>Coupon payment frequency</t>
  </si>
  <si>
    <t>Annually</t>
  </si>
  <si>
    <t>Coupon payment date</t>
  </si>
  <si>
    <t>Coupon (rate if fixed, margin and reference rate if floating)</t>
  </si>
  <si>
    <t>*3.984%</t>
  </si>
  <si>
    <t>Margin payable under extended maturity period (%)</t>
  </si>
  <si>
    <t>Swap counterparty/ies</t>
  </si>
  <si>
    <t>Swap notional denomination</t>
  </si>
  <si>
    <t>Swap notional amount (GBP Pay)</t>
  </si>
  <si>
    <t>Swap notional amount (CCY Rec)</t>
  </si>
  <si>
    <t>Swap notional maturity</t>
  </si>
  <si>
    <t>LLP pay rate/margin**</t>
  </si>
  <si>
    <t>SONIA</t>
  </si>
  <si>
    <t xml:space="preserve">Collateral posting amount(s) </t>
  </si>
  <si>
    <t xml:space="preserve">   Cash collateral posting amount(s)</t>
  </si>
  <si>
    <t xml:space="preserve">   Securities collateral posting amount(s)</t>
  </si>
  <si>
    <t>*Weighted average of the coupon on all private placement bonds</t>
  </si>
  <si>
    <t>**Rate/margin not disclosed</t>
  </si>
  <si>
    <t>2011-5</t>
  </si>
  <si>
    <t>2011-6</t>
  </si>
  <si>
    <t>London</t>
  </si>
  <si>
    <t>2019-2</t>
  </si>
  <si>
    <t>2022-1</t>
  </si>
  <si>
    <t>2024-1</t>
  </si>
  <si>
    <t>AAA/Aaa/AAA</t>
  </si>
  <si>
    <t>£100,000 and integral multiples of £1,000 in excess thereof up to and including £199,000</t>
  </si>
  <si>
    <t>Soft Bullet</t>
  </si>
  <si>
    <t>XS1996391618</t>
  </si>
  <si>
    <t xml:space="preserve">XS2555203939 </t>
  </si>
  <si>
    <t>XS2781417212</t>
  </si>
  <si>
    <t>Quarterly</t>
  </si>
  <si>
    <t xml:space="preserve">SONIA + 0.77% </t>
  </si>
  <si>
    <t xml:space="preserve">SONIA + 0.65% </t>
  </si>
  <si>
    <t xml:space="preserve">SONIA + 0.47% </t>
  </si>
  <si>
    <t>Collateral posting amount(s)</t>
  </si>
  <si>
    <t>Programme Triggers</t>
  </si>
  <si>
    <t>Rating Triggers (Page 76 to 79 referencing base prospectus)</t>
  </si>
  <si>
    <t>Transaction Party</t>
  </si>
  <si>
    <t xml:space="preserve">Required ratings </t>
  </si>
  <si>
    <t>Breached</t>
  </si>
  <si>
    <t>Consequence if Trigger Breached</t>
  </si>
  <si>
    <t xml:space="preserve">Issuer </t>
  </si>
  <si>
    <t xml:space="preserve">S&amp;P </t>
  </si>
  <si>
    <t xml:space="preserve">Moody's </t>
  </si>
  <si>
    <t xml:space="preserve">Fitch </t>
  </si>
  <si>
    <t>YES</t>
  </si>
  <si>
    <t>Issuer required to establish and maintain Reserve Fund                                                                Reserve Fund established since Nov 2011</t>
  </si>
  <si>
    <t>Short Term</t>
  </si>
  <si>
    <t>A-2 or above</t>
  </si>
  <si>
    <t>-</t>
  </si>
  <si>
    <t>F1 or above</t>
  </si>
  <si>
    <t>NO</t>
  </si>
  <si>
    <t>Item "X" of Asset Coverage Test increases from zero to 2.6 per cent or 4.2 percent if breach S&amp;P's rating</t>
  </si>
  <si>
    <t xml:space="preserve">Long Term </t>
  </si>
  <si>
    <t xml:space="preserve">A3 or above </t>
  </si>
  <si>
    <t>A or above</t>
  </si>
  <si>
    <t>BBB- or above</t>
  </si>
  <si>
    <t>Baa3 or above</t>
  </si>
  <si>
    <t>Asset Monitor required to report on arithmetic accuracy of Cash Manager's calculations more frequently</t>
  </si>
  <si>
    <t xml:space="preserve">above A-1 </t>
  </si>
  <si>
    <t>above P-2</t>
  </si>
  <si>
    <t>above F1</t>
  </si>
  <si>
    <t>Breach of the Pre-Maturity Test within 12 months before Hard-Bullet maturity resulting in the Issuer being required to fund the Pre-Maturity Liquidity Ledger and/or leading to the sale of Selected Mortgage Loans otherwise an Issuer Event of Default will occur</t>
  </si>
  <si>
    <t>above A2</t>
  </si>
  <si>
    <t>Seller</t>
  </si>
  <si>
    <t>A-1 or above</t>
  </si>
  <si>
    <t>NO¹</t>
  </si>
  <si>
    <t>Payment of repurchase price for any Mortgage Loan that is subject to a repurchase to be made on the Determination Date immediately following the event giving rise to such repurchase
The repurchase price for the relevant Mortgage Loan subject of a repurchase pursuant to a Product Switch shall be payable by the Seller to the LLP on the Determination Date immediately following such Product Switch.
All Monthly Payments, other interest received under and in respect of the Mortgage Loans and any costs or other amounts received under the Mortgage Loans (including in any such case amounts recovered on enforcement of rights against any Borrower or guarantor of the Borrower, any Mortgaged Property or any of the Borrower’s or guarantor’s other property or assets to the extent such proceeds are payable on the relevant Mortgage Loans). the Cash Manager shall transfer such amounts from the relevant Collection Account into the GIC Account on a daily basis</t>
  </si>
  <si>
    <t>Perfection Event takes place and legal title to the Mortgage Loans to be transferred to the LLP</t>
  </si>
  <si>
    <t>TRS Provider</t>
  </si>
  <si>
    <t>F1 or above**</t>
  </si>
  <si>
    <t>(a) TRS Provider to transfer collateral in accordance with the Credit Support Annex;
(b) TRS Provider to arrange for its obligations to be transferred to a replacement TRS Provider with the ratings required by the relevant Rating Agency;
(c) TRS Provider to procure another entity with the ratings required by the relevant Rating Agency to become co-obligor or guarantor under the TRS Agreement;
(d) TRS Provider to take such other actions as the TRS Provider may agree with the relevant Rating Agency in order to maintain or restore (as applicable) the rating of the Covered Bonds; or
(e) Termination of the TRS Agreement (if the steps above are not taken).</t>
  </si>
  <si>
    <t>A+ or above</t>
  </si>
  <si>
    <t>A2 or above (or A1 if no short term rating)</t>
  </si>
  <si>
    <t>A or above**</t>
  </si>
  <si>
    <t>P-2 or above</t>
  </si>
  <si>
    <t>F3 or above</t>
  </si>
  <si>
    <t xml:space="preserve">(a) TRS Provider to arrange for its obligations to be transferred to a replacement TRS Provider with the ratings required by the relevant Rating Agency;
(b) TRS Provider to procure another entity with the ratings required by the relevant Rating Agency to become co-obligor or guarantor under the TRS Agreement;
(c) TRS Provider to take such other actions as the TRS Provider may agree with the relevant Rating Agency in order to maintain or restore (as applicable) the rating of the Covered Bonds; or
(d) Termination of the TRS Agreement (if the steps above are not taken).
*
</t>
  </si>
  <si>
    <t>A3 or above</t>
  </si>
  <si>
    <t xml:space="preserve">Covered Bond Swap Provider on Series 2010-4
</t>
  </si>
  <si>
    <t>(a) Covered Bond Swap Provider to transfer collateral in accordance with the Credit Support Annex;
(b) Covered Bond Swap Provider to arrange for its obligations to be transferred to a replacement Covered Bond Swap Provider with the ratings required by the relevant Rating Agency;
(c) Covered Bond Swap Provider to procure another entity with the ratings required by the relevant Rating Agency to become co-obligor or guarantor under the Covered Bond Swap Agreement;
(d) Covered Bond Swap Provider to take such other actions as the Covered Bond Swap Provider may agree with the relevant Rating Agency in order to maintain or restore (as applicable) the rating of the Covered Bonds; or
(e) Termination of the Covered Bond Swap Agreement (if the steps above are not taken).</t>
  </si>
  <si>
    <t>(a) Covered Bond Swap Provider  to arrange for its obligations to be transferred to a replacement Covered Bond Swap Provider with the ratings required by the relevant Rating Agency;
(b) Covered Bond Swap Provider to procure another entity with the ratings required by the relevant Rating Agency to become co-obligor or guarantor under the Covered Bond Swap Agreement;
(c) Covered Bond Swap Provider  to take such other actions as the Covered Bond Swap Provider may agree with the relevant Rating Agency in order to maintain or restore (as applicable) the rating of the Covered Bonds; or
(d) Termination of the Covered Bond Swap Agreement (if the steps above are not taken).</t>
  </si>
  <si>
    <t xml:space="preserve">Covered Bond Swap Provider on all other series
</t>
  </si>
  <si>
    <t>A-1 or above***</t>
  </si>
  <si>
    <t>(a) Covered Bond Swap Provider to transfer collateral in accordance with the Credit Support Annex;
(b) Covered Bond Swap Provider to arrange for its obligations to be transferred to a replacement Covered Bond Swap Provider with the ratings required by the relevant Rating Agency;
(c) Covered Bond Swap Provider to procure another entity with the ratings required by the relevant Rating Agency to become co-obligor or guarantor under the Covered Bond Swap Agreement
(d) Covered Bond Swap Provider to take such other actions as the Covered Bond Swap Provider may agree with the relevant Rating Agency in order to maintain or restore (as applicable) the rating of the Covered Bonds; or
(e) Termination of the Covered Bond Swap Agreement (if the steps above are not taken).</t>
  </si>
  <si>
    <t>(a) Covered Bond Swap Provider  to arrange for its obligations to be transferred to a replacement Covered Bond Swap Provider with the ratings required by the relevant Rating Agency;
(b) Covered Bond Swap Provider to procure another entity with the ratings required by the relevant Rating Agency to become co-obligor or guarantor under the Covered Bond Swap Agreement;
(c) Covered Bond Swap Provider  to take such other actions as the Covered Bond Swap Provider may agree with the relevant Rating Agency in order to maintain or restore (as applicable) the rating of the Covered Bonds; or
(d) Termination of the Covered Bond Swap Agreement (if the steps above are not taken).
*</t>
  </si>
  <si>
    <t>Account Bank and GIC Account Provider</t>
  </si>
  <si>
    <t>Either GIC Account, Euro Transaction Account and USD Transaction Account transferred to satisfactorily rated successor Account Bank or unconditional and unlimited guarantee of Account Bank's obligations from satisfactorily rated financial institution.                                                                                                                                                                                               
GIC Account and the Transaction Accounts transferred to Barclays Bank UK PLC in December 2019.</t>
  </si>
  <si>
    <t>Swap Collateral Cash Account transferred to satisfactorily rated Successor Swap Collateral Cash Account Bank or unconditional and unlimited guarantee of Swap Collateral Cash Account Bank's Obligations from satisfactorily rated financial institution.                                                                                                                                                                                                            
Swap Collateral Cash Accounts have been transferred to HSBC Bank plc in December 2019.</t>
  </si>
  <si>
    <t>Administrator</t>
  </si>
  <si>
    <t>(a) Administrator to make all reasonable efforts to appoint a replacement administrator
(b) LLP to use reasonable efforts to enter into an alternative administration agreement with a third party who has the required ratings within 60 days of the downgrade</t>
  </si>
  <si>
    <t>* A Deed of undertaking between Barclays Bank UK PLC and S&amp;P was executed on the 16th June 2015 where Barclays Bank UK PLC as a swap provider will follow replacement option 2 governed under S&amp;P publication entitled "Counterparty Risk Framework Methodology and Assumptions" dated 25th June 2013</t>
  </si>
  <si>
    <t>** applicable for all swaps. If Fitch Ratings fall below F-2 and/or BBB+, provided the Swap Provider has already transferred collateral in accordance with the provisions of the Primary Credit Support Annex, following the occurrence of a further downgrade, then, from the 14th day following the occurrence of the further downgrade, the Swap Provider's obligation to transfer collateral shall be in accordance with the measure specified as applicable under the Primary Credit Support Annex in respect to the relevant Fitch Ratings</t>
  </si>
  <si>
    <t>***If Swap Provider does not have a Short Term Rating then Long Term Rating of A+ or above is applied</t>
  </si>
  <si>
    <t>¹ Rating trigger breach changed from YES to NO on 17 October 2017 following S&amp;P upgrading BBUKPLC’s long and short term ratings from A-/A-2 to A/A-1</t>
  </si>
  <si>
    <t>Non-Rating Triggers (Page 80 to 82 referencing base prospectus)</t>
  </si>
  <si>
    <t>Nature of Trigger</t>
  </si>
  <si>
    <t>Description of Trigger</t>
  </si>
  <si>
    <t xml:space="preserve">Breached </t>
  </si>
  <si>
    <t>Interest Rate Shortfall Test</t>
  </si>
  <si>
    <t>The income received by the LLP in a particular LLP Payment Period plus other available funds is less than the amount of interest which would be payable under the Intercompany Loan Agreement or, following service of a Notice to Pay, the Covered Bond Guarantee (together with any amounts payable to the Swap Providers under the Swap Agreements in respect of the Covered Bonds) and other senior payment obligations of the LLP on the relevant LLP Payment Date. See "Summary of the Principal Documents – Administration Agreement" for more information on this.</t>
  </si>
  <si>
    <t>Further Mortgage Loans and their Related Security may be required to be sold to the LLP and an Additional MRT Contribution may be granted by the LLP</t>
  </si>
  <si>
    <t>Yield Shortfall Test</t>
  </si>
  <si>
    <t xml:space="preserve">After an Issuer Event of Default (which is continuing), interest amounts received by the LLP in respect of the Mortgage Loans, MRT Interest Amounts received by the LLP pursuant to the Mortgage Reserve Originator Trust Deed and amounts received by the LLP under the Swap Agreements during the relevant LLP Payment Period cease to give a yield on the Mortgage Loans of at least 0.65 per cent. plus the SONIA Spot Rate published on the final London Business Day in the previous Calculation Period. See "Summary of the Principal Documents – Administration Agreement" for more information on this </t>
  </si>
  <si>
    <t>Administrator to take necessary steps to increase the Barclays Standard Variable Rate and/or other discretionary rates or margins</t>
  </si>
  <si>
    <t>The Adjusted Aggregate Asset Amount is less than the Sterling Equivalent of the aggregate Principal Amount Outstanding of the Covered Bonds on any Calculation Date. See "Summary of the Principal Documents – LLP Deed – Asset Coverage Test" for more information on this.</t>
  </si>
  <si>
    <t>Breach of the Asset Coverage Test for two consecutive months leads to the occurrence of an Issuer Event of Default</t>
  </si>
  <si>
    <t>Issuer Event of Default</t>
  </si>
  <si>
    <t>Any of the events listed at Condition 9(a) (Events of Default and Enforcement – Issuer Events of Default) occurs. See "Terms and Conditions of the Covered Bonds" for more information on this.</t>
  </si>
  <si>
    <t xml:space="preserve">NO </t>
  </si>
  <si>
    <t>(a) Bond Trustee may (or, if directed, must) serve an Issuer Acceleration Notice on the Issuer
(b) Covered Bonds become accelerated as against the Issuer (but not against the LLP)
(c) Notice to Pay served on the LLP
(d) Following service of Notice to Pay, LLP starts making payments of Guaranteed Amounts under the Covered Bonds
(e) Excess Proceeds paid by the Bond Trustee to the LLP and will thereafter form part of the Security</t>
  </si>
  <si>
    <t>Amortisation Test</t>
  </si>
  <si>
    <t>The Amortisation Test Aggregate Asset Amount is less than the Sterling Equivalent of the aggregate Principal Amount Outstanding of the Covered Bonds on any Calculation Date. See "Summary of the Principal Documents – LLP Deed" for more information.</t>
  </si>
  <si>
    <t>Breach of the Amortisation Test on any Calculation Date following service of a Notice Pay on the LLP leads to an LLP Event of Default</t>
  </si>
  <si>
    <t>LLP Event of Default</t>
  </si>
  <si>
    <t>Any of the events listed at Condition 9(b) (Events of Default and Enforcement – LLP Events of Default) occurs. See "Terms and Conditions of the Covered Bonds" for more information on this.</t>
  </si>
  <si>
    <t>(a) Bond Trustee may (or, if directed, must) serve an LLP Acceleration Notice on the LLP
(b) Security enforceable
(c) Covered Bonds will become immediately due and repayable as against the Issuer (if not already immediately due and payable as against the Issuer) and also against the LLP
(d) Moneys received or recovered by the Security Trustee applied in accordance with the Post-Enforcement Priority of Payments</t>
  </si>
  <si>
    <t>Pre-Maturity Test</t>
  </si>
  <si>
    <t>The Issuer's credit ratings fall to a certain level within a certain period prior to the maturity of the relevant Series of Hard Bullet Covered Bonds. See "Credit Structure – Pre-Maturity Liquidity" for more information.</t>
  </si>
  <si>
    <t xml:space="preserve">If certain actions are not taken within a specified period the Bond Trustee will serve a Notice to Pay on the LLP following a breach of the Pre-Maturity Test to require it to sell and/or refinance Selected Mortgage Accounts.                                                                                                                                                                                   
</t>
  </si>
  <si>
    <t>Glossary</t>
  </si>
  <si>
    <t>Arrears</t>
  </si>
  <si>
    <t>Barclays identifies a Mortgage Loan as being in arrears when, on any due date, the overdue amounts which were due on previous due dates equal, in the aggregate, one or more full monthly payments. In making an arrears determination, Barclays calculates as of the date of determination the difference between (a) the sum of all Monthly payments that were due and payable by a borrower on any due date up to that date of determination; and (b)the sum of all payments actually made by that borrower up to that determination date. Barclays will determine that a Mortgage Loan is in arrears if the result arrived at by dividing that difference (if any) by the amount of the required Monthly Payment equals or exceeds 1. A Mortgage Loan will continue to be in arrears for each calendar month in which the result of the foregoing arrears calculation equals or exceeds 1, which result means that the Borrower has missed payments that in the aggregate equal or exceed one Monthly Payment, and subsequent payments by that Borrower (if any) have not reduced the amount of missed payments to less than one Monthly Payment. As Barclays determines its arrears classification based upon the number of full Monthly Payments that have been missed by a Borrower, a Borrower that has missed payments that in the aggregate equal or exceed 1 Monthly Payment (but for which the aggregate of missed payments is less than 2 Monthly Payments) would be classified as being between 1 months in arrears, and so on.</t>
  </si>
  <si>
    <t xml:space="preserve">Defaulted Mortgage Account </t>
  </si>
  <si>
    <t>Any Mortgage Loan in the Portfolio which is more than 90 days in arrears or any Reference Mortgage Reserve that has a Mortgage Reserve Account Balance in excess of the Mortgage Reserve Credit Limit. If a Mortgage Account becomes a Defaulted Barclays may, at its option, repurchase a Defaulted Mortgage Account for an amount equal to its outstanding principal balance together with any Accrued Interest and Arrears of Interest as at the next Determination Date after such Mortgage Account becomes a Defaulted Mortgage Account and the associated Mortgage Reserve shall cease to be a Reference Mortgage Reserve and the Seller will be required to make a MRT Distribution to the LLP in an amount equal to the then Mortgage Reserve Account Balance of such Mortgage Reserve (less an amount equal to any Aggregate Potential MRT Interest Amount in respect of such Reference Mortgage Reserve) plus pay any MRT Interest Amount equal to, inter alia, the then Aggregate Potential MRT Interest Amount in respect of such Reference Mortgage Reserve.</t>
  </si>
  <si>
    <t>Arrears Capitalisation</t>
  </si>
  <si>
    <t>From time to time, based upon specific individual circumstances, Barclays, in accordance with the Administration Procedures, may capitalise any outstanding amounts in arrears of a Borrower. In those circumstances, the relevant Mortgage Loan will no longer be considered to be in arrears, with the then outstanding balance on the Mortgage Loan being required to be repaid by the Borrower over the remaining term of such Mortgage Loan.</t>
  </si>
  <si>
    <t>Constant Payment Rate (CPR)</t>
  </si>
  <si>
    <t>The "monthly CPR" means, on any trust determination date, the sum of the aggregate amount of mortgages trust principal receipts received by the mortgages trustee during the immediately preceding trust calculation period less the aggregate mortgage reserve debt principal balancing amount for such trust calculation period, divided by the sum of the aggregate outstanding principal balance of the mortgage loans included in the mortgage loan portfolio as at the immediately preceding trust determination date and the outstanding MRT Principal Amount as at the immediately preceding trust determination date.</t>
  </si>
  <si>
    <t>Principal Pre-payment Rate (PPR)</t>
  </si>
  <si>
    <t>The "monthly PPR" means for the purposes of the investor report, on any trust determination date, the sum of the aggregate amount of unscheduled mortgages trust principal receipts (including repurchases) received by the mortgages trustee during the immediately preceding trust calculation period less the aggregate mortgage reserve debt principal balancing amount for such trust calculation period, divided by the sum of the aggregate outstanding principal balance of the mortgage loans included in the mortgage loan portfolio as at the immediately preceding trust determination date and the outstanding MRT Principal Amount as at the immediately preceding trust determination date.</t>
  </si>
  <si>
    <t>Current Loan to Value (LTV)</t>
  </si>
  <si>
    <t>The Mortgage Account Balance of a Mortgage Account as at the Cut Off Date divided by the value of the Mortgaged Property securing that Mortgage Account at the same date. The Seller has not revalued any of the Mortgaged Properties since the date of the origination of the related Mortgage Account, other than in respect of a Mortgaged Property of a related Borrower that has remortgaged its property or to which the Seller has made a Further Advance.</t>
  </si>
  <si>
    <t>Indexed LTV</t>
  </si>
  <si>
    <t>Indexed LTV is the Mortgage Account Balance of a Mortgage Account as of the Cut Off Date divided by the indexed value of the Mortgaged Property securing that Mortgage Account as of the same date (calculated using the Halifax House Price Index).</t>
  </si>
  <si>
    <t>Indexed Valuation</t>
  </si>
  <si>
    <t>At any date in relation to any Mortgage Account secured over any Property:
(a) where the Latest Valuation of that Property is equal to or greater than the Halifax Price Indexed Valuation as at that date, the Halifax Price Indexed Valuation; or
(b) where the Latest Valuation of that Property is less than the Halifax Price Indexed Valuation as at that date, the Latest Valuation plus 85 per cent. of the difference between the Latest Valuation and the Halifax Price Indexed Valuation;</t>
  </si>
  <si>
    <t>Halifax Price Indexed Valuation</t>
  </si>
  <si>
    <t>In relation to any property at any date means the Latest Valuation of the property increased or decreased as appropriate by the increase of decrease in the Halifax Index since the date of that Latest Valuation</t>
  </si>
  <si>
    <t>Article 14 Disclosures</t>
  </si>
  <si>
    <t>Report</t>
  </si>
  <si>
    <t>Investor Report cell reference</t>
  </si>
  <si>
    <t>14 (2) (a) The value of the cover pool and outstanding covered bonds</t>
  </si>
  <si>
    <r>
      <rPr>
        <i/>
        <sz val="12"/>
        <color theme="1"/>
        <rFont val="Arial"/>
        <family val="2"/>
      </rPr>
      <t xml:space="preserve">Cover pool </t>
    </r>
    <r>
      <rPr>
        <sz val="12"/>
        <color theme="1"/>
        <rFont val="Arial"/>
        <family val="2"/>
      </rPr>
      <t>- (1) Investor report: Programme-level characteristics table</t>
    </r>
  </si>
  <si>
    <t>(1) B139</t>
  </si>
  <si>
    <r>
      <rPr>
        <i/>
        <sz val="12"/>
        <color theme="1"/>
        <rFont val="Arial"/>
        <family val="2"/>
      </rPr>
      <t>Outstanding covered bonds</t>
    </r>
    <r>
      <rPr>
        <sz val="12"/>
        <color theme="1"/>
        <rFont val="Arial"/>
        <family val="2"/>
      </rPr>
      <t xml:space="preserve"> - Investor report: Programme-level characteristics table
(1) Converted at swap FX rate </t>
    </r>
    <r>
      <rPr>
        <i/>
        <sz val="12"/>
        <color theme="1"/>
        <rFont val="Arial"/>
        <family val="2"/>
      </rPr>
      <t>(used for calculating OC)</t>
    </r>
    <r>
      <rPr>
        <sz val="12"/>
        <color theme="1"/>
        <rFont val="Arial"/>
        <family val="2"/>
      </rPr>
      <t xml:space="preserve">
(2) Converted at current spot rate 
</t>
    </r>
  </si>
  <si>
    <t>(1) B137
(2) B138</t>
  </si>
  <si>
    <t>14 (2) (b) A list of the International Securities Identification Numbers (ISINs) for all covered bond issues under that programme, to which an ISIN has been attributed</t>
  </si>
  <si>
    <t>(1) Investor report: Covered Bonds Outstanding, Associated Derivatives table</t>
  </si>
  <si>
    <t>(1) A358:D444</t>
  </si>
  <si>
    <t>14 (2) (c) The geographical distribution and type of cover assets, their loan size and valuation method</t>
  </si>
  <si>
    <r>
      <rPr>
        <i/>
        <sz val="12"/>
        <color theme="1"/>
        <rFont val="Arial"/>
        <family val="2"/>
      </rPr>
      <t>Geographical distribution</t>
    </r>
    <r>
      <rPr>
        <sz val="12"/>
        <color theme="1"/>
        <rFont val="Arial"/>
        <family val="2"/>
      </rPr>
      <t xml:space="preserve"> - (1) Investor report: Stratifications table (regional distribution)</t>
    </r>
  </si>
  <si>
    <t>(1) A264:E277</t>
  </si>
  <si>
    <r>
      <rPr>
        <i/>
        <sz val="12"/>
        <color theme="1"/>
        <rFont val="Arial"/>
        <family val="2"/>
      </rPr>
      <t>Type of cover assets - Cover pool is comprised 100% of residential mortgage loans.</t>
    </r>
    <r>
      <rPr>
        <sz val="12"/>
        <color theme="1"/>
        <rFont val="Arial"/>
        <family val="2"/>
      </rPr>
      <t xml:space="preserve">
(1) Investor report: Product rate type and reversionary profiles
(2) Investor report: Stratifications table (Interest payment type)
(3) Investor report: Stratifications table (Loan purpose type)
(4) Pages 145 to 151 of Prospectus.</t>
    </r>
  </si>
  <si>
    <t>(1) A185:J196
(2) A308:E312
(3) A314:E318
(4) N/A</t>
  </si>
  <si>
    <t>Loan size - Investor report: Stratifications table (current outstanding balance of loan)</t>
  </si>
  <si>
    <t>(1) A244:E262</t>
  </si>
  <si>
    <r>
      <rPr>
        <i/>
        <sz val="12"/>
        <rFont val="Arial"/>
        <family val="2"/>
      </rPr>
      <t xml:space="preserve">Valuation method - For all transactions with a LTV of greater than 80%, a valuation of the property is required from the Barclays in house valuation department or from an independent firm of professional valuers selected from a panel of approved valuers. A revaluation of the property generally does not occur after origination, and there will be no revaluation of any property for the purpose of the issue of any series of notes. Automated valuations may be used for residential mortgages (subject to a property value of being between £100,000 and £1million (£2million if situated in the Greater London and South East Region) and excluding new build properties). Transactions that fall outside of these guidelines will be subject to a physical valuation.
(1) </t>
    </r>
    <r>
      <rPr>
        <sz val="12"/>
        <rFont val="Arial"/>
        <family val="2"/>
      </rPr>
      <t xml:space="preserve">Investor report: Stratifications table (current indexed LTV)
(2) Page 150 of Prospectus.
</t>
    </r>
  </si>
  <si>
    <t>(1) A218:E229
(2) N/A</t>
  </si>
  <si>
    <t>14 (2) (d) Details in relation to market risk, including interest rate risk and currency risk, and credit and liquidity risks</t>
  </si>
  <si>
    <r>
      <rPr>
        <i/>
        <sz val="12"/>
        <rFont val="Arial"/>
        <family val="2"/>
      </rPr>
      <t xml:space="preserve">Interest rate risk is managed via interest rate swaps.
Currency risk is managed via cross currency swaps.
(1) </t>
    </r>
    <r>
      <rPr>
        <sz val="12"/>
        <rFont val="Arial"/>
        <family val="2"/>
      </rPr>
      <t xml:space="preserve">Investor report: Interest rate swap
</t>
    </r>
  </si>
  <si>
    <t>(1) A31:B36</t>
  </si>
  <si>
    <r>
      <rPr>
        <i/>
        <sz val="12"/>
        <color theme="1"/>
        <rFont val="Arial"/>
        <family val="2"/>
      </rPr>
      <t xml:space="preserve">Credit risk: covered through the Asset Coverage Test.
Liquidity risk: covered through a liquidity reserve across maturity profiles as well as a 12-month maturity extension for soft bullet covered bonds and a pre-maturity liquidity ledger for hard bullet covered bonds. 
(1) </t>
    </r>
    <r>
      <rPr>
        <sz val="12"/>
        <color theme="1"/>
        <rFont val="Arial"/>
        <family val="2"/>
      </rPr>
      <t xml:space="preserve">Investor report: Accounts, Ledgers table
</t>
    </r>
  </si>
  <si>
    <t>(1) A100:D105</t>
  </si>
  <si>
    <t>14 (2) (e) The maturity structure of cover assets and covered bonds, including an overview of the maturity extension triggers if applicable</t>
  </si>
  <si>
    <r>
      <rPr>
        <i/>
        <sz val="12"/>
        <color theme="1"/>
        <rFont val="Arial"/>
        <family val="2"/>
      </rPr>
      <t>Cover assets</t>
    </r>
    <r>
      <rPr>
        <sz val="12"/>
        <color theme="1"/>
        <rFont val="Arial"/>
        <family val="2"/>
      </rPr>
      <t xml:space="preserve"> - (1) Investor report: Stratifications table (remaining term of loan)</t>
    </r>
  </si>
  <si>
    <t>(1) A326:E346</t>
  </si>
  <si>
    <r>
      <rPr>
        <i/>
        <sz val="12"/>
        <color theme="1"/>
        <rFont val="Arial"/>
        <family val="2"/>
      </rPr>
      <t xml:space="preserve">Covered bonds </t>
    </r>
    <r>
      <rPr>
        <sz val="12"/>
        <color theme="1"/>
        <rFont val="Arial"/>
        <family val="2"/>
      </rPr>
      <t>- (1) Investor report: Covered Bonds Outstanding, Associated Derivatives table</t>
    </r>
  </si>
  <si>
    <r>
      <rPr>
        <i/>
        <sz val="12"/>
        <rFont val="Arial"/>
        <family val="2"/>
      </rPr>
      <t>Maturity extension triggers - The applicable Final Terms may also state that the LLP's obligations under the 
Covered Bond Guarantee to pay the Guaranteed Amounts corresponding to the 
Final Redemption Amount of the applicable Series of Covered Bonds on their 
Final Maturity Date (subject to applicable grace periods) may be deferred until 
the Extended Due for Payment Date. In such case, such deferral will occur automatically if the Issuer fails to pay the Final Redemption Amount of the relevant Series of Covered 
Bonds on their Final Maturity Date.</t>
    </r>
    <r>
      <rPr>
        <sz val="12"/>
        <rFont val="Arial"/>
        <family val="2"/>
      </rPr>
      <t xml:space="preserve">
(1) Investor report: Programme Triggers</t>
    </r>
  </si>
  <si>
    <t>(1) A448:K494</t>
  </si>
  <si>
    <t>14 (2) (f) The levels of required and available coverage, and the levels of statutory, contractual and voluntary overcollateralisation</t>
  </si>
  <si>
    <t>(1) Statutory overcollateralisation: : 8%.</t>
  </si>
  <si>
    <t>(1) N/A</t>
  </si>
  <si>
    <r>
      <rPr>
        <i/>
        <sz val="12"/>
        <rFont val="Arial"/>
        <family val="2"/>
      </rPr>
      <t>Contractual overcollateralisation</t>
    </r>
    <r>
      <rPr>
        <sz val="12"/>
        <rFont val="Arial"/>
        <family val="2"/>
      </rPr>
      <t xml:space="preserve"> - (1) "Maximum Asset Percentage" = 94% (Minimum Contractual OC: 6.4%)</t>
    </r>
  </si>
  <si>
    <r>
      <rPr>
        <i/>
        <sz val="12"/>
        <color theme="1"/>
        <rFont val="Arial"/>
        <family val="2"/>
      </rPr>
      <t>Voluntary overcollateralisation</t>
    </r>
    <r>
      <rPr>
        <sz val="12"/>
        <color theme="1"/>
        <rFont val="Arial"/>
        <family val="2"/>
      </rPr>
      <t xml:space="preserve"> - (1) Investor report: Programme-level characteristics table - £ amount
(2) Investor report: Programme-level characteristics table - % amount</t>
    </r>
  </si>
  <si>
    <t>(1) B146
(2) B147</t>
  </si>
  <si>
    <t>14 (2) (g) The percentage of loans where a default is considered to have occurred pursuant to Article 178 of Regulation (EU) No 575/2013 and in any case where the loans are more than 90 days past due</t>
  </si>
  <si>
    <t>(1) Investor report: Arrears breakdown table</t>
  </si>
  <si>
    <t>(1) A199:E203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</si>
</sst>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quot;£&quot;#,##0"/>
    <numFmt numFmtId="6" formatCode="&quot;£&quot;#,##0;[Red]\-&quot;£&quot;#,##0"/>
    <numFmt numFmtId="42" formatCode="_-&quot;£&quot;* #,##0_-;\-&quot;£&quot;* #,##0_-;_-&quot;£&quot;* &quot;-&quot;_-;_-@_-"/>
    <numFmt numFmtId="41" formatCode="_-* #,##0_-;\-* #,##0_-;_-* &quot;-&quot;_-;_-@_-"/>
    <numFmt numFmtId="43" formatCode="_-* #,##0.00_-;\-* #,##0.00_-;_-* &quot;-&quot;??_-;_-@_-"/>
    <numFmt numFmtId="164" formatCode="_ * #,##0.00_ ;_ * \-#,##0.00_ ;_ * &quot;-&quot;??_ ;_ @_ "/>
    <numFmt numFmtId="165" formatCode="0.0%"/>
    <numFmt numFmtId="166" formatCode="#,##0.0"/>
    <numFmt numFmtId="167" formatCode="0.0"/>
    <numFmt numFmtId="168" formatCode="[$-809]dd\ mmmm\ yyyy;@"/>
    <numFmt numFmtId="169" formatCode="[$-809]d\ mmmm\ yyyy;@"/>
    <numFmt numFmtId="170" formatCode="0.00000%"/>
    <numFmt numFmtId="171" formatCode="#,##0_ ;\-#,##0\ "/>
    <numFmt numFmtId="172" formatCode="dd/mm/yy;@"/>
    <numFmt numFmtId="173" formatCode="[$€-2]\ #,##0"/>
    <numFmt numFmtId="174" formatCode="0.000"/>
    <numFmt numFmtId="175" formatCode="0.000%"/>
    <numFmt numFmtId="176" formatCode="&quot;£&quot;#,##0"/>
    <numFmt numFmtId="177" formatCode="[$€-413]\ #,##0_-"/>
    <numFmt numFmtId="178" formatCode="_-* #,##0_-;\-* #,##0_-;_-* &quot;-&quot;??_-;_-@_-"/>
  </numFmts>
  <fonts count="73">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11"/>
      <color rgb="FFFF0000"/>
      <name val="Arial"/>
      <family val="2"/>
    </font>
    <font>
      <b/>
      <sz val="24"/>
      <color theme="0"/>
      <name val="Arial"/>
      <family val="2"/>
    </font>
    <font>
      <sz val="18"/>
      <name val="Arial"/>
      <family val="2"/>
    </font>
    <font>
      <u/>
      <sz val="10"/>
      <color indexed="10"/>
      <name val="Arial"/>
      <family val="2"/>
    </font>
    <font>
      <u/>
      <sz val="10"/>
      <name val="Arial"/>
      <family val="2"/>
    </font>
    <font>
      <b/>
      <u/>
      <sz val="12"/>
      <name val="Arial"/>
      <family val="2"/>
    </font>
    <font>
      <sz val="12"/>
      <name val="Arial"/>
      <family val="2"/>
    </font>
    <font>
      <b/>
      <sz val="12"/>
      <name val="Arial"/>
      <family val="2"/>
    </font>
    <font>
      <b/>
      <sz val="12"/>
      <color theme="0"/>
      <name val="Arial"/>
      <family val="2"/>
    </font>
    <font>
      <sz val="10"/>
      <name val="Barclays"/>
    </font>
    <font>
      <i/>
      <sz val="12"/>
      <name val="Arial"/>
      <family val="2"/>
    </font>
    <font>
      <sz val="12"/>
      <color theme="0"/>
      <name val="Arial"/>
      <family val="2"/>
    </font>
    <font>
      <i/>
      <sz val="12"/>
      <color rgb="FFFF0000"/>
      <name val="Arial"/>
      <family val="2"/>
    </font>
    <font>
      <b/>
      <sz val="12"/>
      <color rgb="FFFF0000"/>
      <name val="Arial"/>
      <family val="2"/>
    </font>
    <font>
      <sz val="12"/>
      <color rgb="FFFF0000"/>
      <name val="Arial"/>
      <family val="2"/>
    </font>
    <font>
      <u/>
      <sz val="12"/>
      <name val="Arial"/>
      <family val="2"/>
    </font>
    <font>
      <b/>
      <i/>
      <sz val="12"/>
      <color rgb="FFFF0000"/>
      <name val="Arial"/>
      <family val="2"/>
    </font>
    <font>
      <i/>
      <sz val="12"/>
      <color theme="3" tint="0.39997558519241921"/>
      <name val="Arial"/>
      <family val="2"/>
    </font>
    <font>
      <b/>
      <i/>
      <u/>
      <sz val="12"/>
      <color rgb="FFFF0000"/>
      <name val="Arial"/>
      <family val="2"/>
    </font>
    <font>
      <sz val="10"/>
      <color theme="0"/>
      <name val="Arial"/>
      <family val="2"/>
    </font>
    <font>
      <b/>
      <sz val="11"/>
      <name val="Barclays"/>
    </font>
    <font>
      <i/>
      <sz val="12"/>
      <color theme="1"/>
      <name val="Arial"/>
      <family val="2"/>
    </font>
    <font>
      <sz val="12"/>
      <color theme="1"/>
      <name val="Arial"/>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CCFF"/>
        <bgColor indexed="64"/>
      </patternFill>
    </fill>
    <fill>
      <patternFill patternType="solid">
        <fgColor theme="0" tint="-0.14999847407452621"/>
        <bgColor indexed="64"/>
      </patternFill>
    </fill>
    <fill>
      <patternFill patternType="solid">
        <fgColor indexed="9"/>
        <bgColor indexed="64"/>
      </patternFill>
    </fill>
    <fill>
      <patternFill patternType="solid">
        <fgColor rgb="FF00B0F0"/>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xf numFmtId="0" fontId="27" fillId="0" borderId="0"/>
    <xf numFmtId="0" fontId="27" fillId="0" borderId="0"/>
  </cellStyleXfs>
  <cellXfs count="64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2" fillId="0" borderId="0" xfId="0" applyFont="1" applyAlignment="1" applyProtection="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center" vertical="center" wrapText="1"/>
    </xf>
    <xf numFmtId="0" fontId="4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27" fillId="0" borderId="0" xfId="6"/>
    <xf numFmtId="0" fontId="50" fillId="0" borderId="0" xfId="6" applyFont="1"/>
    <xf numFmtId="0" fontId="53" fillId="4" borderId="0" xfId="6" applyFont="1" applyFill="1" applyAlignment="1">
      <alignment horizontal="center"/>
    </xf>
    <xf numFmtId="0" fontId="54" fillId="4" borderId="0" xfId="6" applyFont="1" applyFill="1" applyAlignment="1">
      <alignment horizontal="center"/>
    </xf>
    <xf numFmtId="0" fontId="27" fillId="4" borderId="0" xfId="6" applyFill="1"/>
    <xf numFmtId="0" fontId="55" fillId="4" borderId="0" xfId="6" applyFont="1" applyFill="1"/>
    <xf numFmtId="0" fontId="56" fillId="4" borderId="0" xfId="6" applyFont="1" applyFill="1"/>
    <xf numFmtId="0" fontId="56" fillId="4" borderId="13" xfId="6" applyFont="1" applyFill="1" applyBorder="1" applyAlignment="1">
      <alignment wrapText="1"/>
    </xf>
    <xf numFmtId="0" fontId="57" fillId="4" borderId="0" xfId="6" applyFont="1" applyFill="1" applyAlignment="1">
      <alignment horizontal="right" vertical="center"/>
    </xf>
    <xf numFmtId="0" fontId="56" fillId="4" borderId="0" xfId="0" applyFont="1" applyFill="1"/>
    <xf numFmtId="0" fontId="56" fillId="4" borderId="0" xfId="5" applyFont="1" applyFill="1"/>
    <xf numFmtId="0" fontId="56" fillId="4" borderId="13" xfId="6" applyFont="1" applyFill="1" applyBorder="1" applyAlignment="1">
      <alignment vertical="center" wrapText="1"/>
    </xf>
    <xf numFmtId="0" fontId="56" fillId="4" borderId="0" xfId="6" applyFont="1" applyFill="1" applyAlignment="1">
      <alignment wrapText="1"/>
    </xf>
    <xf numFmtId="169" fontId="56" fillId="4" borderId="0" xfId="6" applyNumberFormat="1" applyFont="1" applyFill="1" applyAlignment="1">
      <alignment horizontal="left" wrapText="1"/>
    </xf>
    <xf numFmtId="169" fontId="56" fillId="4" borderId="0" xfId="0" applyNumberFormat="1" applyFont="1" applyFill="1" applyAlignment="1">
      <alignment horizontal="left"/>
    </xf>
    <xf numFmtId="0" fontId="56" fillId="4" borderId="0" xfId="0" applyFont="1" applyFill="1" applyAlignment="1">
      <alignment horizontal="center" vertical="center"/>
    </xf>
    <xf numFmtId="0" fontId="56" fillId="4" borderId="0" xfId="6" applyFont="1" applyFill="1" applyAlignment="1">
      <alignment horizontal="center"/>
    </xf>
    <xf numFmtId="0" fontId="58" fillId="8" borderId="35" xfId="10" applyFont="1" applyFill="1" applyBorder="1"/>
    <xf numFmtId="0" fontId="27" fillId="4" borderId="0" xfId="10" applyFill="1"/>
    <xf numFmtId="0" fontId="56" fillId="4" borderId="0" xfId="10" applyFont="1" applyFill="1" applyAlignment="1">
      <alignment horizontal="center"/>
    </xf>
    <xf numFmtId="0" fontId="58" fillId="8" borderId="37" xfId="10" applyFont="1" applyFill="1" applyBorder="1"/>
    <xf numFmtId="0" fontId="58" fillId="8" borderId="39" xfId="10" applyFont="1" applyFill="1" applyBorder="1" applyAlignment="1">
      <alignment horizontal="center"/>
    </xf>
    <xf numFmtId="0" fontId="58" fillId="8" borderId="35" xfId="10" applyFont="1" applyFill="1" applyBorder="1" applyAlignment="1">
      <alignment horizontal="center"/>
    </xf>
    <xf numFmtId="0" fontId="56" fillId="4" borderId="10" xfId="10" applyFont="1" applyFill="1" applyBorder="1" applyAlignment="1">
      <alignment vertical="top"/>
    </xf>
    <xf numFmtId="0" fontId="56" fillId="4" borderId="10" xfId="10" applyFont="1" applyFill="1" applyBorder="1" applyAlignment="1">
      <alignment horizontal="center" vertical="center" wrapText="1"/>
    </xf>
    <xf numFmtId="10" fontId="56" fillId="4" borderId="13" xfId="10" applyNumberFormat="1" applyFont="1" applyFill="1" applyBorder="1" applyAlignment="1">
      <alignment horizontal="center" vertical="center"/>
    </xf>
    <xf numFmtId="0" fontId="56" fillId="4" borderId="0" xfId="10" applyFont="1" applyFill="1"/>
    <xf numFmtId="0" fontId="56" fillId="4" borderId="10" xfId="10" applyFont="1" applyFill="1" applyBorder="1" applyAlignment="1">
      <alignment horizontal="left" vertical="center" wrapText="1"/>
    </xf>
    <xf numFmtId="0" fontId="56" fillId="4" borderId="13" xfId="10" applyFont="1" applyFill="1" applyBorder="1" applyAlignment="1">
      <alignment vertical="center" wrapText="1"/>
    </xf>
    <xf numFmtId="0" fontId="56" fillId="4" borderId="13" xfId="10" applyFont="1" applyFill="1" applyBorder="1" applyAlignment="1">
      <alignment horizontal="center" vertical="center" wrapText="1"/>
    </xf>
    <xf numFmtId="0" fontId="56" fillId="0" borderId="13" xfId="10" applyFont="1" applyBorder="1" applyAlignment="1">
      <alignment vertical="center" wrapText="1"/>
    </xf>
    <xf numFmtId="0" fontId="56" fillId="0" borderId="13" xfId="10" applyFont="1" applyBorder="1" applyAlignment="1">
      <alignment horizontal="center" vertical="center" wrapText="1"/>
    </xf>
    <xf numFmtId="0" fontId="57" fillId="4" borderId="0" xfId="6" applyFont="1" applyFill="1"/>
    <xf numFmtId="0" fontId="56" fillId="4" borderId="13" xfId="6" applyFont="1" applyFill="1" applyBorder="1"/>
    <xf numFmtId="5" fontId="56" fillId="4" borderId="13" xfId="6" applyNumberFormat="1" applyFont="1" applyFill="1" applyBorder="1" applyAlignment="1">
      <alignment vertical="top"/>
    </xf>
    <xf numFmtId="14" fontId="56" fillId="4" borderId="13" xfId="6" applyNumberFormat="1" applyFont="1" applyFill="1" applyBorder="1"/>
    <xf numFmtId="0" fontId="56" fillId="4" borderId="13" xfId="6" applyFont="1" applyFill="1" applyBorder="1" applyAlignment="1">
      <alignment vertical="top"/>
    </xf>
    <xf numFmtId="0" fontId="56" fillId="4" borderId="13" xfId="6" applyFont="1" applyFill="1" applyBorder="1" applyAlignment="1">
      <alignment horizontal="right" wrapText="1"/>
    </xf>
    <xf numFmtId="170" fontId="56" fillId="4" borderId="13" xfId="1" applyNumberFormat="1" applyFont="1" applyFill="1" applyBorder="1" applyAlignment="1"/>
    <xf numFmtId="0" fontId="58" fillId="8" borderId="13" xfId="6" applyFont="1" applyFill="1" applyBorder="1"/>
    <xf numFmtId="0" fontId="58" fillId="8" borderId="13" xfId="6" applyFont="1" applyFill="1" applyBorder="1" applyAlignment="1">
      <alignment horizontal="right" vertical="top" wrapText="1"/>
    </xf>
    <xf numFmtId="0" fontId="58" fillId="8" borderId="13" xfId="6" applyFont="1" applyFill="1" applyBorder="1" applyAlignment="1">
      <alignment horizontal="right" vertical="top"/>
    </xf>
    <xf numFmtId="0" fontId="57" fillId="4" borderId="35" xfId="6" applyFont="1" applyFill="1" applyBorder="1"/>
    <xf numFmtId="5" fontId="57" fillId="4" borderId="13" xfId="6" applyNumberFormat="1" applyFont="1" applyFill="1" applyBorder="1" applyAlignment="1">
      <alignment horizontal="right" vertical="top"/>
    </xf>
    <xf numFmtId="5" fontId="57" fillId="4" borderId="35" xfId="6" applyNumberFormat="1" applyFont="1" applyFill="1" applyBorder="1" applyAlignment="1">
      <alignment horizontal="right"/>
    </xf>
    <xf numFmtId="42" fontId="57" fillId="4" borderId="35" xfId="6" applyNumberFormat="1" applyFont="1" applyFill="1" applyBorder="1" applyAlignment="1">
      <alignment horizontal="right"/>
    </xf>
    <xf numFmtId="0" fontId="56" fillId="4" borderId="36" xfId="6" applyFont="1" applyFill="1" applyBorder="1" applyAlignment="1">
      <alignment horizontal="left" vertical="top" wrapText="1"/>
    </xf>
    <xf numFmtId="5" fontId="56" fillId="4" borderId="36" xfId="6" applyNumberFormat="1" applyFont="1" applyFill="1" applyBorder="1" applyAlignment="1">
      <alignment horizontal="right" vertical="top"/>
    </xf>
    <xf numFmtId="42" fontId="56" fillId="4" borderId="35" xfId="6" applyNumberFormat="1" applyFont="1" applyFill="1" applyBorder="1" applyAlignment="1">
      <alignment horizontal="right" vertical="top"/>
    </xf>
    <xf numFmtId="0" fontId="56" fillId="4" borderId="39" xfId="6" applyFont="1" applyFill="1" applyBorder="1" applyAlignment="1">
      <alignment horizontal="left" vertical="top" wrapText="1"/>
    </xf>
    <xf numFmtId="5" fontId="56" fillId="4" borderId="39" xfId="6" applyNumberFormat="1" applyFont="1" applyFill="1" applyBorder="1" applyAlignment="1">
      <alignment horizontal="right" vertical="top"/>
    </xf>
    <xf numFmtId="42" fontId="56" fillId="4" borderId="40" xfId="6" applyNumberFormat="1" applyFont="1" applyFill="1" applyBorder="1" applyAlignment="1">
      <alignment horizontal="right" vertical="top"/>
    </xf>
    <xf numFmtId="0" fontId="57" fillId="4" borderId="13" xfId="6" applyFont="1" applyFill="1" applyBorder="1" applyAlignment="1">
      <alignment horizontal="left" vertical="top" wrapText="1"/>
    </xf>
    <xf numFmtId="0" fontId="60" fillId="4" borderId="40" xfId="0" applyFont="1" applyFill="1" applyBorder="1" applyAlignment="1">
      <alignment vertical="top" wrapText="1"/>
    </xf>
    <xf numFmtId="5" fontId="56" fillId="4" borderId="40" xfId="6" applyNumberFormat="1" applyFont="1" applyFill="1" applyBorder="1" applyAlignment="1">
      <alignment horizontal="right" vertical="top"/>
    </xf>
    <xf numFmtId="0" fontId="56" fillId="4" borderId="40" xfId="10" applyFont="1" applyFill="1" applyBorder="1" applyAlignment="1">
      <alignment horizontal="left" vertical="top" wrapText="1"/>
    </xf>
    <xf numFmtId="0" fontId="56" fillId="4" borderId="37" xfId="0" applyFont="1" applyFill="1" applyBorder="1" applyAlignment="1">
      <alignment vertical="top" wrapText="1"/>
    </xf>
    <xf numFmtId="5" fontId="56" fillId="4" borderId="37" xfId="6" applyNumberFormat="1" applyFont="1" applyFill="1" applyBorder="1" applyAlignment="1">
      <alignment horizontal="right" vertical="top"/>
    </xf>
    <xf numFmtId="0" fontId="56" fillId="4" borderId="0" xfId="6" applyFont="1" applyFill="1" applyAlignment="1">
      <alignment horizontal="left" vertical="top" wrapText="1"/>
    </xf>
    <xf numFmtId="5" fontId="56" fillId="4" borderId="0" xfId="6" applyNumberFormat="1" applyFont="1" applyFill="1" applyAlignment="1">
      <alignment vertical="top"/>
    </xf>
    <xf numFmtId="42" fontId="56" fillId="4" borderId="0" xfId="6" applyNumberFormat="1" applyFont="1" applyFill="1" applyAlignment="1">
      <alignment horizontal="right" vertical="top"/>
    </xf>
    <xf numFmtId="0" fontId="58" fillId="8" borderId="13" xfId="6" applyFont="1" applyFill="1" applyBorder="1" applyAlignment="1">
      <alignment vertical="top"/>
    </xf>
    <xf numFmtId="0" fontId="57" fillId="4" borderId="13" xfId="6" applyFont="1" applyFill="1" applyBorder="1" applyAlignment="1">
      <alignment vertical="top"/>
    </xf>
    <xf numFmtId="5" fontId="57" fillId="4" borderId="35" xfId="6" applyNumberFormat="1" applyFont="1" applyFill="1" applyBorder="1" applyAlignment="1">
      <alignment horizontal="right" vertical="top"/>
    </xf>
    <xf numFmtId="42" fontId="57" fillId="4" borderId="35" xfId="6" applyNumberFormat="1" applyFont="1" applyFill="1" applyBorder="1" applyAlignment="1">
      <alignment horizontal="right" vertical="top"/>
    </xf>
    <xf numFmtId="0" fontId="56" fillId="4" borderId="35" xfId="6" applyFont="1" applyFill="1" applyBorder="1" applyAlignment="1">
      <alignment vertical="top"/>
    </xf>
    <xf numFmtId="5" fontId="56" fillId="4" borderId="35" xfId="6" applyNumberFormat="1" applyFont="1" applyFill="1" applyBorder="1" applyAlignment="1">
      <alignment horizontal="right" vertical="top"/>
    </xf>
    <xf numFmtId="0" fontId="56" fillId="4" borderId="40" xfId="6" applyFont="1" applyFill="1" applyBorder="1" applyAlignment="1">
      <alignment vertical="top"/>
    </xf>
    <xf numFmtId="0" fontId="56" fillId="4" borderId="37" xfId="6" applyFont="1" applyFill="1" applyBorder="1" applyAlignment="1">
      <alignment vertical="top"/>
    </xf>
    <xf numFmtId="42" fontId="56" fillId="4" borderId="37" xfId="6" applyNumberFormat="1" applyFont="1" applyFill="1" applyBorder="1" applyAlignment="1">
      <alignment horizontal="right" vertical="top"/>
    </xf>
    <xf numFmtId="5" fontId="57" fillId="4" borderId="12" xfId="6" applyNumberFormat="1" applyFont="1" applyFill="1" applyBorder="1" applyAlignment="1">
      <alignment horizontal="right" vertical="top"/>
    </xf>
    <xf numFmtId="0" fontId="56" fillId="4" borderId="35" xfId="6" applyFont="1" applyFill="1" applyBorder="1" applyAlignment="1">
      <alignment vertical="top" wrapText="1"/>
    </xf>
    <xf numFmtId="0" fontId="56" fillId="4" borderId="40" xfId="10" applyFont="1" applyFill="1" applyBorder="1" applyAlignment="1">
      <alignment vertical="top" wrapText="1"/>
    </xf>
    <xf numFmtId="0" fontId="56" fillId="4" borderId="40" xfId="6" applyFont="1" applyFill="1" applyBorder="1" applyAlignment="1">
      <alignment vertical="top" wrapText="1"/>
    </xf>
    <xf numFmtId="0" fontId="56" fillId="4" borderId="37" xfId="6" applyFont="1" applyFill="1" applyBorder="1" applyAlignment="1">
      <alignment vertical="top" wrapText="1"/>
    </xf>
    <xf numFmtId="5" fontId="56" fillId="4" borderId="0" xfId="6" applyNumberFormat="1" applyFont="1" applyFill="1"/>
    <xf numFmtId="42" fontId="56" fillId="4" borderId="0" xfId="6" applyNumberFormat="1" applyFont="1" applyFill="1" applyAlignment="1">
      <alignment horizontal="right"/>
    </xf>
    <xf numFmtId="0" fontId="61" fillId="8" borderId="13" xfId="6" applyFont="1" applyFill="1" applyBorder="1"/>
    <xf numFmtId="5" fontId="56" fillId="4" borderId="13" xfId="6" applyNumberFormat="1" applyFont="1" applyFill="1" applyBorder="1" applyAlignment="1">
      <alignment horizontal="right"/>
    </xf>
    <xf numFmtId="0" fontId="62" fillId="4" borderId="0" xfId="0" applyFont="1" applyFill="1"/>
    <xf numFmtId="0" fontId="60" fillId="4" borderId="0" xfId="0" applyFont="1" applyFill="1"/>
    <xf numFmtId="0" fontId="58" fillId="8" borderId="13" xfId="6" applyFont="1" applyFill="1" applyBorder="1" applyAlignment="1">
      <alignment horizontal="right"/>
    </xf>
    <xf numFmtId="5" fontId="56" fillId="4" borderId="13" xfId="6" applyNumberFormat="1" applyFont="1" applyFill="1" applyBorder="1" applyAlignment="1">
      <alignment horizontal="right" vertical="top"/>
    </xf>
    <xf numFmtId="5" fontId="56" fillId="0" borderId="13" xfId="6" applyNumberFormat="1" applyFont="1" applyBorder="1" applyAlignment="1">
      <alignment horizontal="right" vertical="top"/>
    </xf>
    <xf numFmtId="0" fontId="63" fillId="4" borderId="0" xfId="6" applyFont="1" applyFill="1"/>
    <xf numFmtId="0" fontId="56" fillId="4" borderId="36" xfId="6" applyFont="1" applyFill="1" applyBorder="1" applyAlignment="1">
      <alignment vertical="top"/>
    </xf>
    <xf numFmtId="0" fontId="64" fillId="4" borderId="0" xfId="6" applyFont="1" applyFill="1"/>
    <xf numFmtId="0" fontId="56" fillId="4" borderId="13" xfId="6" applyFont="1" applyFill="1" applyBorder="1" applyAlignment="1">
      <alignment vertical="top" wrapText="1"/>
    </xf>
    <xf numFmtId="0" fontId="56" fillId="4" borderId="35" xfId="6" applyFont="1" applyFill="1" applyBorder="1"/>
    <xf numFmtId="0" fontId="56" fillId="4" borderId="35" xfId="6" applyFont="1" applyFill="1" applyBorder="1" applyAlignment="1">
      <alignment horizontal="right"/>
    </xf>
    <xf numFmtId="0" fontId="65" fillId="4" borderId="36" xfId="6" applyFont="1" applyFill="1" applyBorder="1"/>
    <xf numFmtId="0" fontId="56" fillId="4" borderId="42" xfId="6" applyFont="1" applyFill="1" applyBorder="1" applyAlignment="1">
      <alignment horizontal="right"/>
    </xf>
    <xf numFmtId="0" fontId="56" fillId="4" borderId="39" xfId="11" applyFont="1" applyFill="1" applyBorder="1" applyAlignment="1">
      <alignment horizontal="left"/>
    </xf>
    <xf numFmtId="0" fontId="56" fillId="4" borderId="43" xfId="0" applyFont="1" applyFill="1" applyBorder="1"/>
    <xf numFmtId="0" fontId="56" fillId="4" borderId="39" xfId="0" applyFont="1" applyFill="1" applyBorder="1"/>
    <xf numFmtId="10" fontId="56" fillId="4" borderId="37" xfId="6" applyNumberFormat="1" applyFont="1" applyFill="1" applyBorder="1"/>
    <xf numFmtId="10" fontId="56" fillId="4" borderId="13" xfId="6" applyNumberFormat="1" applyFont="1" applyFill="1" applyBorder="1"/>
    <xf numFmtId="165" fontId="56" fillId="4" borderId="13" xfId="6" applyNumberFormat="1" applyFont="1" applyFill="1" applyBorder="1" applyAlignment="1">
      <alignment horizontal="right"/>
    </xf>
    <xf numFmtId="5" fontId="56" fillId="4" borderId="13" xfId="6" quotePrefix="1" applyNumberFormat="1" applyFont="1" applyFill="1" applyBorder="1"/>
    <xf numFmtId="0" fontId="56" fillId="4" borderId="0" xfId="6" applyFont="1" applyFill="1" applyAlignment="1">
      <alignment vertical="top" wrapText="1"/>
    </xf>
    <xf numFmtId="165" fontId="56" fillId="4" borderId="0" xfId="6" applyNumberFormat="1" applyFont="1" applyFill="1"/>
    <xf numFmtId="42" fontId="56" fillId="4" borderId="13" xfId="6" applyNumberFormat="1" applyFont="1" applyFill="1" applyBorder="1" applyAlignment="1">
      <alignment horizontal="right" wrapText="1"/>
    </xf>
    <xf numFmtId="6" fontId="56" fillId="4" borderId="13" xfId="6" applyNumberFormat="1" applyFont="1" applyFill="1" applyBorder="1" applyAlignment="1">
      <alignment wrapText="1"/>
    </xf>
    <xf numFmtId="0" fontId="60" fillId="4" borderId="0" xfId="6" applyFont="1" applyFill="1"/>
    <xf numFmtId="171" fontId="56" fillId="4" borderId="13" xfId="6" applyNumberFormat="1" applyFont="1" applyFill="1" applyBorder="1" applyAlignment="1">
      <alignment horizontal="right" wrapText="1"/>
    </xf>
    <xf numFmtId="5" fontId="56" fillId="4" borderId="13" xfId="6" applyNumberFormat="1" applyFont="1" applyFill="1" applyBorder="1"/>
    <xf numFmtId="1" fontId="56" fillId="4" borderId="13" xfId="6" applyNumberFormat="1" applyFont="1" applyFill="1" applyBorder="1" applyAlignment="1">
      <alignment horizontal="right"/>
    </xf>
    <xf numFmtId="3" fontId="56" fillId="4" borderId="13" xfId="6" applyNumberFormat="1" applyFont="1" applyFill="1" applyBorder="1" applyAlignment="1">
      <alignment wrapText="1"/>
    </xf>
    <xf numFmtId="10" fontId="56" fillId="4" borderId="13" xfId="6" applyNumberFormat="1" applyFont="1" applyFill="1" applyBorder="1" applyAlignment="1">
      <alignment wrapText="1"/>
    </xf>
    <xf numFmtId="4" fontId="56" fillId="4" borderId="13" xfId="6" applyNumberFormat="1" applyFont="1" applyFill="1" applyBorder="1" applyAlignment="1">
      <alignment wrapText="1"/>
    </xf>
    <xf numFmtId="10" fontId="56" fillId="4" borderId="0" xfId="10" applyNumberFormat="1" applyFont="1" applyFill="1" applyAlignment="1">
      <alignment horizontal="left"/>
    </xf>
    <xf numFmtId="0" fontId="66" fillId="4" borderId="0" xfId="0" applyFont="1" applyFill="1"/>
    <xf numFmtId="1" fontId="56" fillId="4" borderId="13" xfId="6" applyNumberFormat="1" applyFont="1" applyFill="1" applyBorder="1" applyAlignment="1">
      <alignment wrapText="1"/>
    </xf>
    <xf numFmtId="0" fontId="56" fillId="4" borderId="13" xfId="0" applyFont="1" applyFill="1" applyBorder="1" applyAlignment="1">
      <alignment horizontal="right"/>
    </xf>
    <xf numFmtId="0" fontId="62" fillId="4" borderId="0" xfId="0" applyFont="1" applyFill="1" applyAlignment="1">
      <alignment horizontal="left"/>
    </xf>
    <xf numFmtId="6" fontId="56" fillId="0" borderId="13" xfId="6" applyNumberFormat="1" applyFont="1" applyBorder="1" applyAlignment="1">
      <alignment wrapText="1"/>
    </xf>
    <xf numFmtId="0" fontId="67" fillId="4" borderId="0" xfId="6" applyFont="1" applyFill="1"/>
    <xf numFmtId="6" fontId="67" fillId="4" borderId="0" xfId="0" applyNumberFormat="1" applyFont="1" applyFill="1"/>
    <xf numFmtId="6" fontId="56" fillId="4" borderId="0" xfId="6" applyNumberFormat="1" applyFont="1" applyFill="1"/>
    <xf numFmtId="6" fontId="67" fillId="4" borderId="0" xfId="6" applyNumberFormat="1" applyFont="1" applyFill="1"/>
    <xf numFmtId="10" fontId="56" fillId="4" borderId="0" xfId="1" applyNumberFormat="1" applyFont="1" applyFill="1" applyAlignment="1"/>
    <xf numFmtId="0" fontId="56" fillId="8" borderId="13" xfId="6" applyFont="1" applyFill="1" applyBorder="1"/>
    <xf numFmtId="0" fontId="58" fillId="8" borderId="13" xfId="6" applyFont="1" applyFill="1" applyBorder="1" applyAlignment="1">
      <alignment horizontal="right" wrapText="1"/>
    </xf>
    <xf numFmtId="0" fontId="58" fillId="8" borderId="10" xfId="6" applyFont="1" applyFill="1" applyBorder="1" applyAlignment="1">
      <alignment horizontal="right" wrapText="1"/>
    </xf>
    <xf numFmtId="171" fontId="56" fillId="4" borderId="13" xfId="6" applyNumberFormat="1" applyFont="1" applyFill="1" applyBorder="1"/>
    <xf numFmtId="10" fontId="56" fillId="4" borderId="13" xfId="1" applyNumberFormat="1" applyFont="1" applyFill="1" applyBorder="1" applyAlignment="1"/>
    <xf numFmtId="0" fontId="27" fillId="4" borderId="0" xfId="0" applyFont="1" applyFill="1"/>
    <xf numFmtId="171" fontId="56" fillId="0" borderId="13" xfId="6" applyNumberFormat="1" applyFont="1" applyBorder="1"/>
    <xf numFmtId="10" fontId="56" fillId="0" borderId="13" xfId="1" applyNumberFormat="1" applyFont="1" applyFill="1" applyBorder="1" applyAlignment="1"/>
    <xf numFmtId="5" fontId="56" fillId="0" borderId="13" xfId="6" applyNumberFormat="1" applyFont="1" applyBorder="1"/>
    <xf numFmtId="171" fontId="56" fillId="4" borderId="0" xfId="10" applyNumberFormat="1" applyFont="1" applyFill="1"/>
    <xf numFmtId="10" fontId="56" fillId="4" borderId="0" xfId="10" applyNumberFormat="1" applyFont="1" applyFill="1" applyAlignment="1">
      <alignment horizontal="right"/>
    </xf>
    <xf numFmtId="0" fontId="60" fillId="4" borderId="0" xfId="10" applyFont="1" applyFill="1"/>
    <xf numFmtId="171" fontId="56" fillId="4" borderId="0" xfId="6" applyNumberFormat="1" applyFont="1" applyFill="1"/>
    <xf numFmtId="10" fontId="56" fillId="4" borderId="0" xfId="6" applyNumberFormat="1" applyFont="1" applyFill="1" applyAlignment="1">
      <alignment horizontal="right"/>
    </xf>
    <xf numFmtId="0" fontId="58" fillId="8" borderId="10" xfId="6" applyFont="1" applyFill="1" applyBorder="1" applyAlignment="1">
      <alignment horizontal="right" vertical="top"/>
    </xf>
    <xf numFmtId="0" fontId="58" fillId="8" borderId="37" xfId="6" applyFont="1" applyFill="1" applyBorder="1" applyAlignment="1">
      <alignment horizontal="right" vertical="top"/>
    </xf>
    <xf numFmtId="0" fontId="58" fillId="8" borderId="37" xfId="6" applyFont="1" applyFill="1" applyBorder="1" applyAlignment="1">
      <alignment horizontal="right" vertical="top" wrapText="1"/>
    </xf>
    <xf numFmtId="0" fontId="56" fillId="0" borderId="13" xfId="6" applyFont="1" applyBorder="1"/>
    <xf numFmtId="3" fontId="56" fillId="4" borderId="13" xfId="6" applyNumberFormat="1" applyFont="1" applyFill="1" applyBorder="1"/>
    <xf numFmtId="2" fontId="56" fillId="4" borderId="13" xfId="6" applyNumberFormat="1" applyFont="1" applyFill="1" applyBorder="1"/>
    <xf numFmtId="0" fontId="56" fillId="4" borderId="12" xfId="6" applyFont="1" applyFill="1" applyBorder="1"/>
    <xf numFmtId="10" fontId="56" fillId="4" borderId="12" xfId="6" applyNumberFormat="1" applyFont="1" applyFill="1" applyBorder="1"/>
    <xf numFmtId="0" fontId="56" fillId="4" borderId="44" xfId="6" applyFont="1" applyFill="1" applyBorder="1"/>
    <xf numFmtId="171" fontId="56" fillId="4" borderId="44" xfId="6" applyNumberFormat="1" applyFont="1" applyFill="1" applyBorder="1"/>
    <xf numFmtId="10" fontId="56" fillId="4" borderId="44" xfId="6" applyNumberFormat="1" applyFont="1" applyFill="1" applyBorder="1"/>
    <xf numFmtId="5" fontId="56" fillId="4" borderId="44" xfId="6" applyNumberFormat="1" applyFont="1" applyFill="1" applyBorder="1"/>
    <xf numFmtId="0" fontId="56" fillId="4" borderId="45" xfId="6" applyFont="1" applyFill="1" applyBorder="1"/>
    <xf numFmtId="10" fontId="56" fillId="4" borderId="44" xfId="1" applyNumberFormat="1" applyFont="1" applyFill="1" applyBorder="1" applyAlignment="1"/>
    <xf numFmtId="49" fontId="56" fillId="4" borderId="13" xfId="6" applyNumberFormat="1" applyFont="1" applyFill="1" applyBorder="1"/>
    <xf numFmtId="171" fontId="56" fillId="4" borderId="13" xfId="6" applyNumberFormat="1" applyFont="1" applyFill="1" applyBorder="1" applyAlignment="1">
      <alignment horizontal="right"/>
    </xf>
    <xf numFmtId="10" fontId="56" fillId="4" borderId="13" xfId="1" applyNumberFormat="1" applyFont="1" applyFill="1" applyBorder="1" applyAlignment="1">
      <alignment horizontal="right"/>
    </xf>
    <xf numFmtId="10" fontId="56" fillId="4" borderId="44" xfId="6" applyNumberFormat="1" applyFont="1" applyFill="1" applyBorder="1" applyAlignment="1">
      <alignment horizontal="right"/>
    </xf>
    <xf numFmtId="0" fontId="58" fillId="8" borderId="13" xfId="6" applyFont="1" applyFill="1" applyBorder="1" applyAlignment="1">
      <alignment wrapText="1"/>
    </xf>
    <xf numFmtId="5" fontId="58" fillId="8" borderId="13" xfId="6" applyNumberFormat="1" applyFont="1" applyFill="1" applyBorder="1" applyAlignment="1">
      <alignment horizontal="right" wrapText="1"/>
    </xf>
    <xf numFmtId="49" fontId="56" fillId="0" borderId="13" xfId="6" applyNumberFormat="1" applyFont="1" applyBorder="1"/>
    <xf numFmtId="0" fontId="56" fillId="0" borderId="44" xfId="6" applyFont="1" applyBorder="1"/>
    <xf numFmtId="171" fontId="56" fillId="0" borderId="44" xfId="6" applyNumberFormat="1" applyFont="1" applyBorder="1"/>
    <xf numFmtId="10" fontId="56" fillId="0" borderId="44" xfId="6" applyNumberFormat="1" applyFont="1" applyBorder="1"/>
    <xf numFmtId="5" fontId="58" fillId="8" borderId="13" xfId="6" applyNumberFormat="1" applyFont="1" applyFill="1" applyBorder="1" applyAlignment="1">
      <alignment horizontal="right"/>
    </xf>
    <xf numFmtId="0" fontId="58" fillId="8" borderId="13" xfId="6" applyFont="1" applyFill="1" applyBorder="1" applyAlignment="1">
      <alignment horizontal="left" vertical="top" wrapText="1"/>
    </xf>
    <xf numFmtId="10" fontId="56" fillId="4" borderId="44" xfId="10" applyNumberFormat="1" applyFont="1" applyFill="1" applyBorder="1"/>
    <xf numFmtId="5" fontId="56" fillId="4" borderId="44" xfId="10" applyNumberFormat="1" applyFont="1" applyFill="1" applyBorder="1"/>
    <xf numFmtId="171" fontId="56" fillId="4" borderId="44" xfId="10" applyNumberFormat="1" applyFont="1" applyFill="1" applyBorder="1"/>
    <xf numFmtId="0" fontId="58" fillId="8" borderId="13" xfId="6" applyFont="1" applyFill="1" applyBorder="1" applyAlignment="1">
      <alignment vertical="top" wrapText="1"/>
    </xf>
    <xf numFmtId="0" fontId="61" fillId="8" borderId="13" xfId="6" applyFont="1" applyFill="1" applyBorder="1" applyAlignment="1">
      <alignment horizontal="right" vertical="top" wrapText="1"/>
    </xf>
    <xf numFmtId="171" fontId="56" fillId="4" borderId="37" xfId="6" applyNumberFormat="1" applyFont="1" applyFill="1" applyBorder="1"/>
    <xf numFmtId="0" fontId="68" fillId="4" borderId="0" xfId="6" applyFont="1" applyFill="1"/>
    <xf numFmtId="0" fontId="62" fillId="4" borderId="0" xfId="6" applyFont="1" applyFill="1"/>
    <xf numFmtId="10" fontId="56" fillId="4" borderId="0" xfId="6" applyNumberFormat="1" applyFont="1" applyFill="1"/>
    <xf numFmtId="0" fontId="58" fillId="8" borderId="13" xfId="10" applyFont="1" applyFill="1" applyBorder="1"/>
    <xf numFmtId="0" fontId="58" fillId="8" borderId="13" xfId="10" applyFont="1" applyFill="1" applyBorder="1" applyAlignment="1">
      <alignment horizontal="left"/>
    </xf>
    <xf numFmtId="0" fontId="56" fillId="0" borderId="13" xfId="10" applyFont="1" applyBorder="1" applyAlignment="1">
      <alignment vertical="top" wrapText="1"/>
    </xf>
    <xf numFmtId="14" fontId="56" fillId="0" borderId="13" xfId="10" applyNumberFormat="1" applyFont="1" applyBorder="1" applyAlignment="1">
      <alignment horizontal="left" vertical="top" wrapText="1"/>
    </xf>
    <xf numFmtId="172" fontId="56" fillId="0" borderId="13" xfId="10" applyNumberFormat="1" applyFont="1" applyBorder="1" applyAlignment="1">
      <alignment horizontal="left" vertical="top" wrapText="1"/>
    </xf>
    <xf numFmtId="173" fontId="56" fillId="0" borderId="37" xfId="10" applyNumberFormat="1" applyFont="1" applyBorder="1" applyAlignment="1">
      <alignment horizontal="left" vertical="top" wrapText="1"/>
    </xf>
    <xf numFmtId="174" fontId="56" fillId="0" borderId="13" xfId="10" applyNumberFormat="1" applyFont="1" applyBorder="1" applyAlignment="1">
      <alignment horizontal="left" vertical="top" wrapText="1"/>
    </xf>
    <xf numFmtId="0" fontId="56" fillId="0" borderId="13" xfId="10" applyFont="1" applyBorder="1" applyAlignment="1">
      <alignment horizontal="left" vertical="top" wrapText="1"/>
    </xf>
    <xf numFmtId="0" fontId="56" fillId="4" borderId="13" xfId="10" applyFont="1" applyFill="1" applyBorder="1" applyAlignment="1">
      <alignment vertical="top" wrapText="1"/>
    </xf>
    <xf numFmtId="172" fontId="56" fillId="4" borderId="13" xfId="10" applyNumberFormat="1" applyFont="1" applyFill="1" applyBorder="1" applyAlignment="1">
      <alignment horizontal="left" vertical="top" wrapText="1"/>
    </xf>
    <xf numFmtId="175" fontId="56" fillId="4" borderId="35" xfId="10" applyNumberFormat="1" applyFont="1" applyFill="1" applyBorder="1" applyAlignment="1">
      <alignment horizontal="left" vertical="top" wrapText="1"/>
    </xf>
    <xf numFmtId="175" fontId="56" fillId="0" borderId="35" xfId="10" applyNumberFormat="1" applyFont="1" applyBorder="1" applyAlignment="1">
      <alignment vertical="top" wrapText="1"/>
    </xf>
    <xf numFmtId="0" fontId="56" fillId="0" borderId="35" xfId="10" applyFont="1" applyBorder="1" applyAlignment="1">
      <alignment vertical="top" wrapText="1"/>
    </xf>
    <xf numFmtId="0" fontId="56" fillId="0" borderId="10" xfId="10" applyFont="1" applyBorder="1" applyAlignment="1">
      <alignment vertical="top" wrapText="1"/>
    </xf>
    <xf numFmtId="176" fontId="56" fillId="4" borderId="37" xfId="10" applyNumberFormat="1" applyFont="1" applyFill="1" applyBorder="1" applyAlignment="1">
      <alignment horizontal="left" vertical="top" wrapText="1"/>
    </xf>
    <xf numFmtId="173" fontId="56" fillId="4" borderId="37" xfId="10" applyNumberFormat="1" applyFont="1" applyFill="1" applyBorder="1" applyAlignment="1">
      <alignment horizontal="left" vertical="top" wrapText="1"/>
    </xf>
    <xf numFmtId="175" fontId="56" fillId="0" borderId="37" xfId="10" applyNumberFormat="1" applyFont="1" applyBorder="1" applyAlignment="1">
      <alignment horizontal="left" vertical="top" wrapText="1"/>
    </xf>
    <xf numFmtId="175" fontId="56" fillId="0" borderId="13" xfId="10" applyNumberFormat="1" applyFont="1" applyBorder="1" applyAlignment="1">
      <alignment vertical="top" wrapText="1"/>
    </xf>
    <xf numFmtId="176" fontId="56" fillId="0" borderId="37" xfId="10" applyNumberFormat="1" applyFont="1" applyBorder="1" applyAlignment="1">
      <alignment horizontal="left" vertical="top" wrapText="1"/>
    </xf>
    <xf numFmtId="177" fontId="56" fillId="4" borderId="37" xfId="10" applyNumberFormat="1" applyFont="1" applyFill="1" applyBorder="1" applyAlignment="1">
      <alignment horizontal="left" vertical="top" wrapText="1"/>
    </xf>
    <xf numFmtId="0" fontId="59" fillId="10" borderId="0" xfId="0" applyFont="1" applyFill="1"/>
    <xf numFmtId="172" fontId="56" fillId="0" borderId="37" xfId="10" applyNumberFormat="1" applyFont="1" applyBorder="1" applyAlignment="1">
      <alignment vertical="top" wrapText="1"/>
    </xf>
    <xf numFmtId="0" fontId="56" fillId="0" borderId="37" xfId="10" applyFont="1" applyBorder="1" applyAlignment="1">
      <alignment vertical="top" wrapText="1"/>
    </xf>
    <xf numFmtId="42" fontId="56" fillId="4" borderId="0" xfId="6" applyNumberFormat="1" applyFont="1" applyFill="1"/>
    <xf numFmtId="0" fontId="69" fillId="4" borderId="0" xfId="6" applyFont="1" applyFill="1"/>
    <xf numFmtId="0" fontId="61" fillId="4" borderId="0" xfId="6" applyFont="1" applyFill="1"/>
    <xf numFmtId="0" fontId="56" fillId="0" borderId="13" xfId="10" applyFont="1" applyBorder="1" applyAlignment="1">
      <alignment vertical="top"/>
    </xf>
    <xf numFmtId="14" fontId="56" fillId="4" borderId="13" xfId="10" applyNumberFormat="1" applyFont="1" applyFill="1" applyBorder="1" applyAlignment="1">
      <alignment horizontal="left" vertical="top" wrapText="1"/>
    </xf>
    <xf numFmtId="175" fontId="56" fillId="4" borderId="13" xfId="10" applyNumberFormat="1" applyFont="1" applyFill="1" applyBorder="1" applyAlignment="1">
      <alignment horizontal="left" vertical="top" wrapText="1"/>
    </xf>
    <xf numFmtId="0" fontId="56" fillId="4" borderId="0" xfId="6" applyFont="1" applyFill="1" applyAlignment="1">
      <alignment horizontal="left"/>
    </xf>
    <xf numFmtId="42" fontId="56" fillId="4" borderId="0" xfId="10" applyNumberFormat="1" applyFont="1" applyFill="1"/>
    <xf numFmtId="0" fontId="55" fillId="4" borderId="0" xfId="0" applyFont="1" applyFill="1"/>
    <xf numFmtId="41" fontId="56" fillId="4" borderId="0" xfId="9" applyNumberFormat="1" applyFont="1" applyFill="1" applyBorder="1" applyAlignment="1">
      <alignment horizontal="right"/>
    </xf>
    <xf numFmtId="0" fontId="71" fillId="4" borderId="0" xfId="0" applyFont="1" applyFill="1"/>
    <xf numFmtId="0" fontId="58" fillId="8" borderId="13" xfId="11" applyFont="1" applyFill="1" applyBorder="1" applyAlignment="1">
      <alignment horizontal="left" vertical="top"/>
    </xf>
    <xf numFmtId="0" fontId="58" fillId="8" borderId="12" xfId="11" applyFont="1" applyFill="1" applyBorder="1" applyAlignment="1">
      <alignment horizontal="left" vertical="top"/>
    </xf>
    <xf numFmtId="0" fontId="58" fillId="8" borderId="13" xfId="11" applyFont="1" applyFill="1" applyBorder="1" applyAlignment="1">
      <alignment horizontal="center" vertical="top"/>
    </xf>
    <xf numFmtId="0" fontId="58" fillId="8" borderId="11" xfId="11" applyFont="1" applyFill="1" applyBorder="1" applyAlignment="1">
      <alignment horizontal="left" vertical="top"/>
    </xf>
    <xf numFmtId="0" fontId="57" fillId="4" borderId="0" xfId="0" applyFont="1" applyFill="1" applyAlignment="1">
      <alignment horizontal="center"/>
    </xf>
    <xf numFmtId="41" fontId="57" fillId="4" borderId="0" xfId="9" applyNumberFormat="1" applyFont="1" applyFill="1" applyBorder="1" applyAlignment="1">
      <alignment horizontal="center"/>
    </xf>
    <xf numFmtId="178" fontId="57" fillId="4" borderId="0" xfId="9" applyNumberFormat="1" applyFont="1" applyFill="1" applyBorder="1" applyAlignment="1">
      <alignment horizontal="center"/>
    </xf>
    <xf numFmtId="0" fontId="56" fillId="4" borderId="40" xfId="0" applyFont="1" applyFill="1" applyBorder="1"/>
    <xf numFmtId="0" fontId="56" fillId="4" borderId="12" xfId="0" applyFont="1" applyFill="1" applyBorder="1" applyAlignment="1">
      <alignment vertical="top"/>
    </xf>
    <xf numFmtId="41" fontId="56" fillId="10" borderId="12" xfId="9" applyNumberFormat="1" applyFont="1" applyFill="1" applyBorder="1" applyAlignment="1">
      <alignment horizontal="center" vertical="top"/>
    </xf>
    <xf numFmtId="178" fontId="56" fillId="10" borderId="12" xfId="9" applyNumberFormat="1" applyFont="1" applyFill="1" applyBorder="1" applyAlignment="1">
      <alignment horizontal="center" vertical="top"/>
    </xf>
    <xf numFmtId="0" fontId="56" fillId="10" borderId="11" xfId="0" applyFont="1" applyFill="1" applyBorder="1" applyAlignment="1">
      <alignment horizontal="center" vertical="top"/>
    </xf>
    <xf numFmtId="0" fontId="56" fillId="4" borderId="13" xfId="0" applyFont="1" applyFill="1" applyBorder="1" applyAlignment="1">
      <alignment horizontal="center" vertical="top"/>
    </xf>
    <xf numFmtId="0" fontId="56" fillId="4" borderId="41" xfId="0" applyFont="1" applyFill="1" applyBorder="1" applyAlignment="1">
      <alignment vertical="top"/>
    </xf>
    <xf numFmtId="41" fontId="56" fillId="4" borderId="41" xfId="9" applyNumberFormat="1" applyFont="1" applyFill="1" applyBorder="1" applyAlignment="1">
      <alignment horizontal="center" vertical="top"/>
    </xf>
    <xf numFmtId="178" fontId="56" fillId="4" borderId="41" xfId="9" applyNumberFormat="1" applyFont="1" applyFill="1" applyBorder="1" applyAlignment="1">
      <alignment horizontal="center" vertical="top"/>
    </xf>
    <xf numFmtId="0" fontId="56" fillId="4" borderId="42" xfId="0" applyFont="1" applyFill="1" applyBorder="1" applyAlignment="1">
      <alignment horizontal="center" vertical="top"/>
    </xf>
    <xf numFmtId="0" fontId="56" fillId="4" borderId="35" xfId="0" applyFont="1" applyFill="1" applyBorder="1" applyAlignment="1">
      <alignment horizontal="center" vertical="top"/>
    </xf>
    <xf numFmtId="0" fontId="56" fillId="4" borderId="46" xfId="0" applyFont="1" applyFill="1" applyBorder="1" applyAlignment="1">
      <alignment vertical="top"/>
    </xf>
    <xf numFmtId="41" fontId="56" fillId="4" borderId="46" xfId="9" applyNumberFormat="1" applyFont="1" applyFill="1" applyBorder="1" applyAlignment="1">
      <alignment horizontal="center" vertical="top"/>
    </xf>
    <xf numFmtId="178" fontId="56" fillId="4" borderId="46" xfId="9" applyNumberFormat="1" applyFont="1" applyFill="1" applyBorder="1" applyAlignment="1">
      <alignment horizontal="center" vertical="top"/>
    </xf>
    <xf numFmtId="0" fontId="56" fillId="4" borderId="9" xfId="0" applyFont="1" applyFill="1" applyBorder="1" applyAlignment="1">
      <alignment horizontal="center" vertical="top"/>
    </xf>
    <xf numFmtId="0" fontId="56" fillId="4" borderId="37" xfId="0" applyFont="1" applyFill="1" applyBorder="1" applyAlignment="1">
      <alignment horizontal="center" vertical="top"/>
    </xf>
    <xf numFmtId="0" fontId="56" fillId="4" borderId="10" xfId="0" applyFont="1" applyFill="1" applyBorder="1" applyAlignment="1">
      <alignment vertical="top"/>
    </xf>
    <xf numFmtId="41" fontId="56" fillId="4" borderId="12" xfId="9" applyNumberFormat="1" applyFont="1" applyFill="1" applyBorder="1" applyAlignment="1">
      <alignment horizontal="center" vertical="top"/>
    </xf>
    <xf numFmtId="178" fontId="56" fillId="4" borderId="12" xfId="9" applyNumberFormat="1" applyFont="1" applyFill="1" applyBorder="1" applyAlignment="1">
      <alignment horizontal="center" vertical="top"/>
    </xf>
    <xf numFmtId="0" fontId="56" fillId="4" borderId="11" xfId="0" applyFont="1" applyFill="1" applyBorder="1" applyAlignment="1">
      <alignment horizontal="center" vertical="top"/>
    </xf>
    <xf numFmtId="0" fontId="56" fillId="4" borderId="36" xfId="0" applyFont="1" applyFill="1" applyBorder="1" applyAlignment="1">
      <alignment vertical="top"/>
    </xf>
    <xf numFmtId="0" fontId="56" fillId="4" borderId="38" xfId="0" applyFont="1" applyFill="1" applyBorder="1" applyAlignment="1">
      <alignment vertical="top"/>
    </xf>
    <xf numFmtId="41" fontId="56" fillId="4" borderId="0" xfId="9" applyNumberFormat="1" applyFont="1" applyFill="1" applyBorder="1" applyAlignment="1">
      <alignment horizontal="center" vertical="top"/>
    </xf>
    <xf numFmtId="178" fontId="56" fillId="4" borderId="0" xfId="9" applyNumberFormat="1" applyFont="1" applyFill="1" applyBorder="1" applyAlignment="1">
      <alignment horizontal="center" vertical="top"/>
    </xf>
    <xf numFmtId="0" fontId="56" fillId="4" borderId="43" xfId="0" applyFont="1" applyFill="1" applyBorder="1" applyAlignment="1">
      <alignment horizontal="center" vertical="top"/>
    </xf>
    <xf numFmtId="0" fontId="56" fillId="4" borderId="12" xfId="0" applyFont="1" applyFill="1" applyBorder="1" applyAlignment="1">
      <alignment horizontal="center" vertical="top" wrapText="1"/>
    </xf>
    <xf numFmtId="0" fontId="56" fillId="4" borderId="11" xfId="0" applyFont="1" applyFill="1" applyBorder="1" applyAlignment="1">
      <alignment horizontal="center" vertical="top" wrapText="1"/>
    </xf>
    <xf numFmtId="0" fontId="56" fillId="4" borderId="39" xfId="0" applyFont="1" applyFill="1" applyBorder="1" applyAlignment="1">
      <alignment vertical="top"/>
    </xf>
    <xf numFmtId="178" fontId="56" fillId="4" borderId="46" xfId="9" applyNumberFormat="1" applyFont="1" applyFill="1" applyBorder="1" applyAlignment="1">
      <alignment horizontal="center" vertical="top" wrapText="1"/>
    </xf>
    <xf numFmtId="0" fontId="56" fillId="4" borderId="36" xfId="0" applyFont="1" applyFill="1" applyBorder="1" applyAlignment="1">
      <alignment vertical="top" wrapText="1"/>
    </xf>
    <xf numFmtId="0" fontId="56" fillId="4" borderId="41" xfId="0" applyFont="1" applyFill="1" applyBorder="1" applyAlignment="1">
      <alignment horizontal="center" vertical="top" wrapText="1"/>
    </xf>
    <xf numFmtId="0" fontId="56" fillId="4" borderId="42" xfId="0" applyFont="1" applyFill="1" applyBorder="1" applyAlignment="1">
      <alignment horizontal="center" vertical="top" wrapText="1"/>
    </xf>
    <xf numFmtId="0" fontId="56" fillId="4" borderId="0" xfId="0" applyFont="1" applyFill="1" applyAlignment="1">
      <alignment horizontal="center" vertical="top" wrapText="1"/>
    </xf>
    <xf numFmtId="0" fontId="56" fillId="4" borderId="43" xfId="0" applyFont="1" applyFill="1" applyBorder="1" applyAlignment="1">
      <alignment horizontal="center" vertical="top" wrapText="1"/>
    </xf>
    <xf numFmtId="0" fontId="56" fillId="4" borderId="38" xfId="0" applyFont="1" applyFill="1" applyBorder="1" applyAlignment="1">
      <alignment vertical="top" wrapText="1"/>
    </xf>
    <xf numFmtId="0" fontId="56" fillId="4" borderId="46" xfId="0" applyFont="1" applyFill="1" applyBorder="1" applyAlignment="1">
      <alignment horizontal="center" vertical="top" wrapText="1"/>
    </xf>
    <xf numFmtId="0" fontId="56" fillId="4" borderId="9" xfId="0" applyFont="1" applyFill="1" applyBorder="1" applyAlignment="1">
      <alignment horizontal="center" vertical="top" wrapText="1"/>
    </xf>
    <xf numFmtId="0" fontId="56" fillId="4" borderId="10" xfId="0" applyFont="1" applyFill="1" applyBorder="1" applyAlignment="1">
      <alignment vertical="center"/>
    </xf>
    <xf numFmtId="0" fontId="56" fillId="4" borderId="13" xfId="0" applyFont="1" applyFill="1" applyBorder="1" applyAlignment="1">
      <alignment horizontal="left" vertical="center"/>
    </xf>
    <xf numFmtId="0" fontId="56" fillId="4" borderId="10" xfId="0" applyFont="1" applyFill="1" applyBorder="1" applyAlignment="1">
      <alignment horizontal="left" vertical="top" wrapText="1"/>
    </xf>
    <xf numFmtId="0" fontId="56" fillId="4" borderId="0" xfId="5" applyFont="1" applyFill="1" applyAlignment="1">
      <alignment horizontal="left" vertical="top"/>
    </xf>
    <xf numFmtId="0" fontId="56" fillId="4" borderId="0" xfId="5" applyFont="1" applyFill="1" applyAlignment="1">
      <alignment horizontal="left" vertical="top" wrapText="1"/>
    </xf>
    <xf numFmtId="0" fontId="56" fillId="4" borderId="0" xfId="5" applyFont="1" applyFill="1" applyAlignment="1">
      <alignment vertical="top"/>
    </xf>
    <xf numFmtId="0" fontId="56" fillId="4" borderId="0" xfId="0" applyFont="1" applyFill="1" applyAlignment="1">
      <alignment vertical="center"/>
    </xf>
    <xf numFmtId="0" fontId="56" fillId="4" borderId="0" xfId="0" applyFont="1" applyFill="1" applyAlignment="1">
      <alignment vertical="center" wrapText="1"/>
    </xf>
    <xf numFmtId="0" fontId="56" fillId="4" borderId="0" xfId="0" applyFont="1" applyFill="1" applyAlignment="1">
      <alignment horizontal="center" vertical="center" wrapText="1"/>
    </xf>
    <xf numFmtId="0" fontId="55" fillId="4" borderId="0" xfId="0" applyFont="1" applyFill="1" applyAlignment="1">
      <alignment vertical="center"/>
    </xf>
    <xf numFmtId="0" fontId="57" fillId="4" borderId="0" xfId="0" applyFont="1" applyFill="1" applyAlignment="1">
      <alignment vertical="center"/>
    </xf>
    <xf numFmtId="0" fontId="58" fillId="8" borderId="10" xfId="11" applyFont="1" applyFill="1" applyBorder="1" applyAlignment="1">
      <alignment horizontal="left" vertical="top"/>
    </xf>
    <xf numFmtId="0" fontId="58" fillId="8" borderId="12" xfId="11" applyFont="1" applyFill="1" applyBorder="1" applyAlignment="1">
      <alignment horizontal="center" vertical="top"/>
    </xf>
    <xf numFmtId="0" fontId="56" fillId="4" borderId="13" xfId="0" applyFont="1" applyFill="1" applyBorder="1" applyAlignment="1">
      <alignment vertical="center"/>
    </xf>
    <xf numFmtId="0" fontId="58" fillId="8" borderId="10" xfId="11" applyFont="1" applyFill="1" applyBorder="1" applyAlignment="1">
      <alignment vertical="top"/>
    </xf>
    <xf numFmtId="0" fontId="58" fillId="8" borderId="12" xfId="11" applyFont="1" applyFill="1" applyBorder="1" applyAlignment="1">
      <alignment vertical="top"/>
    </xf>
    <xf numFmtId="0" fontId="58" fillId="8" borderId="11" xfId="11" applyFont="1" applyFill="1" applyBorder="1" applyAlignment="1">
      <alignment vertical="top"/>
    </xf>
    <xf numFmtId="0" fontId="56" fillId="4" borderId="38" xfId="0" applyFont="1" applyFill="1" applyBorder="1"/>
    <xf numFmtId="0" fontId="56" fillId="4" borderId="46" xfId="0" applyFont="1" applyFill="1" applyBorder="1"/>
    <xf numFmtId="41" fontId="56" fillId="4" borderId="46" xfId="9" applyNumberFormat="1" applyFont="1" applyFill="1" applyBorder="1" applyAlignment="1">
      <alignment horizontal="right"/>
    </xf>
    <xf numFmtId="178" fontId="56" fillId="4" borderId="46" xfId="9" applyNumberFormat="1" applyFont="1" applyFill="1" applyBorder="1"/>
    <xf numFmtId="0" fontId="56" fillId="4" borderId="9" xfId="0" applyFont="1" applyFill="1" applyBorder="1"/>
    <xf numFmtId="0" fontId="58" fillId="11" borderId="47" xfId="0" applyFont="1" applyFill="1" applyBorder="1" applyAlignment="1">
      <alignment horizontal="center" vertical="center"/>
    </xf>
    <xf numFmtId="0" fontId="58" fillId="11" borderId="48" xfId="0" applyFont="1" applyFill="1" applyBorder="1" applyAlignment="1">
      <alignment horizontal="center" vertical="center" wrapText="1"/>
    </xf>
    <xf numFmtId="0" fontId="72" fillId="0" borderId="48" xfId="0" applyFont="1" applyBorder="1" applyAlignment="1">
      <alignment horizontal="center" vertical="center" wrapText="1"/>
    </xf>
    <xf numFmtId="0" fontId="72" fillId="0" borderId="56" xfId="0" applyFont="1" applyBorder="1" applyAlignment="1">
      <alignment horizontal="center" vertical="center" wrapText="1"/>
    </xf>
    <xf numFmtId="0" fontId="72" fillId="0" borderId="47" xfId="0" applyFont="1" applyBorder="1" applyAlignment="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72" fillId="0" borderId="49" xfId="0" applyFont="1" applyBorder="1" applyAlignment="1">
      <alignment horizontal="center" vertical="center" wrapText="1"/>
    </xf>
    <xf numFmtId="0" fontId="72" fillId="0" borderId="4" xfId="0" applyFont="1" applyBorder="1" applyAlignment="1">
      <alignment horizontal="center" vertical="center" wrapText="1"/>
    </xf>
    <xf numFmtId="0" fontId="72" fillId="0" borderId="52" xfId="0" applyFont="1" applyBorder="1" applyAlignment="1">
      <alignment horizontal="center" vertical="center" wrapText="1"/>
    </xf>
    <xf numFmtId="0" fontId="72" fillId="0" borderId="38" xfId="0" applyFont="1" applyBorder="1" applyAlignment="1">
      <alignment horizontal="center" vertical="center" wrapText="1"/>
    </xf>
    <xf numFmtId="0" fontId="0" fillId="0" borderId="46" xfId="0" applyBorder="1" applyAlignment="1">
      <alignment wrapText="1"/>
    </xf>
    <xf numFmtId="0" fontId="0" fillId="0" borderId="9" xfId="0" applyBorder="1" applyAlignment="1">
      <alignment wrapText="1"/>
    </xf>
    <xf numFmtId="0" fontId="72" fillId="0" borderId="53" xfId="0" applyFont="1" applyBorder="1" applyAlignment="1">
      <alignment horizontal="center" vertical="center" wrapText="1"/>
    </xf>
    <xf numFmtId="0" fontId="0" fillId="0" borderId="54" xfId="0" applyBorder="1" applyAlignment="1">
      <alignment wrapText="1"/>
    </xf>
    <xf numFmtId="0" fontId="0" fillId="0" borderId="55" xfId="0" applyBorder="1" applyAlignment="1">
      <alignment wrapText="1"/>
    </xf>
    <xf numFmtId="0" fontId="72" fillId="0" borderId="57" xfId="0" applyFont="1" applyBorder="1" applyAlignment="1">
      <alignment horizontal="center" vertical="center" wrapText="1"/>
    </xf>
    <xf numFmtId="0" fontId="56" fillId="4" borderId="0" xfId="0" applyFont="1" applyFill="1" applyAlignment="1">
      <alignment vertical="top" wrapText="1"/>
    </xf>
    <xf numFmtId="0" fontId="56" fillId="4" borderId="0" xfId="0" applyFont="1" applyFill="1"/>
    <xf numFmtId="0" fontId="56" fillId="4" borderId="43" xfId="0" applyFont="1" applyFill="1" applyBorder="1"/>
    <xf numFmtId="0" fontId="58" fillId="11" borderId="36" xfId="0" applyFont="1" applyFill="1" applyBorder="1" applyAlignment="1">
      <alignment horizontal="center" vertical="center" wrapText="1"/>
    </xf>
    <xf numFmtId="0" fontId="0" fillId="0" borderId="41" xfId="0" applyBorder="1"/>
    <xf numFmtId="0" fontId="0" fillId="0" borderId="42" xfId="0" applyBorder="1"/>
    <xf numFmtId="0" fontId="72" fillId="0" borderId="50" xfId="0" applyFont="1" applyBorder="1" applyAlignment="1">
      <alignment horizontal="center" vertical="center" wrapText="1"/>
    </xf>
    <xf numFmtId="0" fontId="0" fillId="0" borderId="7" xfId="0" applyBorder="1" applyAlignment="1">
      <alignment wrapText="1"/>
    </xf>
    <xf numFmtId="0" fontId="0" fillId="0" borderId="51" xfId="0" applyBorder="1" applyAlignment="1">
      <alignment wrapText="1"/>
    </xf>
    <xf numFmtId="0" fontId="56" fillId="4" borderId="0" xfId="11" applyFont="1" applyFill="1" applyAlignment="1">
      <alignment vertical="top" wrapText="1"/>
    </xf>
    <xf numFmtId="0" fontId="56" fillId="4" borderId="0" xfId="0" applyFont="1" applyFill="1" applyAlignment="1">
      <alignment vertical="top"/>
    </xf>
    <xf numFmtId="0" fontId="56" fillId="4" borderId="43" xfId="0" applyFont="1" applyFill="1" applyBorder="1" applyAlignment="1">
      <alignment vertical="top"/>
    </xf>
    <xf numFmtId="0" fontId="56" fillId="4" borderId="0" xfId="0" applyFont="1" applyFill="1" applyAlignment="1">
      <alignment horizontal="left" vertical="top" wrapText="1"/>
    </xf>
    <xf numFmtId="0" fontId="56" fillId="4" borderId="43" xfId="0" applyFont="1" applyFill="1" applyBorder="1" applyAlignment="1">
      <alignment horizontal="left" vertical="top" wrapText="1"/>
    </xf>
    <xf numFmtId="0" fontId="56" fillId="4" borderId="13" xfId="0" applyFont="1" applyFill="1" applyBorder="1" applyAlignment="1">
      <alignment vertical="top" wrapText="1"/>
    </xf>
    <xf numFmtId="0" fontId="56" fillId="4" borderId="36" xfId="11" applyFont="1" applyFill="1" applyBorder="1" applyAlignment="1">
      <alignment horizontal="left" vertical="top"/>
    </xf>
    <xf numFmtId="0" fontId="56" fillId="4" borderId="39" xfId="0" applyFont="1" applyFill="1" applyBorder="1" applyAlignment="1">
      <alignment horizontal="left" vertical="top"/>
    </xf>
    <xf numFmtId="0" fontId="56" fillId="4" borderId="41" xfId="11" applyFont="1" applyFill="1" applyBorder="1" applyAlignment="1">
      <alignment vertical="top" wrapText="1"/>
    </xf>
    <xf numFmtId="0" fontId="56" fillId="4" borderId="41" xfId="0" applyFont="1" applyFill="1" applyBorder="1" applyAlignment="1">
      <alignment vertical="top" wrapText="1"/>
    </xf>
    <xf numFmtId="0" fontId="56" fillId="4" borderId="42" xfId="0" applyFont="1" applyFill="1" applyBorder="1" applyAlignment="1">
      <alignment vertical="top" wrapText="1"/>
    </xf>
    <xf numFmtId="0" fontId="56" fillId="4" borderId="43" xfId="0" applyFont="1" applyFill="1" applyBorder="1" applyAlignment="1">
      <alignment vertical="top" wrapText="1"/>
    </xf>
    <xf numFmtId="0" fontId="56" fillId="4" borderId="0" xfId="5" applyFont="1" applyFill="1" applyAlignment="1">
      <alignment horizontal="left" vertical="top" wrapText="1"/>
    </xf>
    <xf numFmtId="0" fontId="56" fillId="4" borderId="37" xfId="0" applyFont="1" applyFill="1" applyBorder="1" applyAlignment="1">
      <alignment vertical="top" wrapText="1"/>
    </xf>
    <xf numFmtId="0" fontId="56" fillId="4" borderId="36" xfId="0" applyFont="1" applyFill="1" applyBorder="1" applyAlignment="1">
      <alignment horizontal="left" vertical="center"/>
    </xf>
    <xf numFmtId="0" fontId="56" fillId="4" borderId="38" xfId="0" applyFont="1" applyFill="1" applyBorder="1" applyAlignment="1">
      <alignment horizontal="left" vertical="center"/>
    </xf>
    <xf numFmtId="0" fontId="56" fillId="4" borderId="35" xfId="0" applyFont="1" applyFill="1" applyBorder="1" applyAlignment="1">
      <alignment horizontal="center" vertical="top"/>
    </xf>
    <xf numFmtId="0" fontId="56" fillId="4" borderId="37" xfId="0" applyFont="1" applyFill="1" applyBorder="1" applyAlignment="1">
      <alignment horizontal="center" vertical="top"/>
    </xf>
    <xf numFmtId="0" fontId="56" fillId="4" borderId="36" xfId="0" applyFont="1" applyFill="1" applyBorder="1" applyAlignment="1">
      <alignment horizontal="left" vertical="top" wrapText="1"/>
    </xf>
    <xf numFmtId="0" fontId="56" fillId="4" borderId="41" xfId="0" applyFont="1" applyFill="1" applyBorder="1" applyAlignment="1">
      <alignment horizontal="left" vertical="top" wrapText="1"/>
    </xf>
    <xf numFmtId="0" fontId="56" fillId="4" borderId="42" xfId="0" applyFont="1" applyFill="1" applyBorder="1" applyAlignment="1">
      <alignment horizontal="left" vertical="top" wrapText="1"/>
    </xf>
    <xf numFmtId="0" fontId="56" fillId="4" borderId="38" xfId="0" applyFont="1" applyFill="1" applyBorder="1" applyAlignment="1">
      <alignment horizontal="left" vertical="top" wrapText="1"/>
    </xf>
    <xf numFmtId="0" fontId="56" fillId="4" borderId="46" xfId="0" applyFont="1" applyFill="1" applyBorder="1" applyAlignment="1">
      <alignment horizontal="left" vertical="top" wrapText="1"/>
    </xf>
    <xf numFmtId="0" fontId="56" fillId="4" borderId="9" xfId="0" applyFont="1" applyFill="1" applyBorder="1" applyAlignment="1">
      <alignment horizontal="left" vertical="top" wrapText="1"/>
    </xf>
    <xf numFmtId="0" fontId="56" fillId="4" borderId="12" xfId="0" applyFont="1" applyFill="1" applyBorder="1" applyAlignment="1">
      <alignment vertical="top" wrapText="1"/>
    </xf>
    <xf numFmtId="0" fontId="56" fillId="4" borderId="11" xfId="0" applyFont="1" applyFill="1" applyBorder="1" applyAlignment="1">
      <alignment vertical="top" wrapText="1"/>
    </xf>
    <xf numFmtId="0" fontId="56" fillId="4" borderId="10" xfId="0" applyFont="1" applyFill="1" applyBorder="1" applyAlignment="1">
      <alignment horizontal="left" vertical="top" wrapText="1"/>
    </xf>
    <xf numFmtId="0" fontId="56" fillId="4" borderId="12" xfId="0" applyFont="1" applyFill="1" applyBorder="1" applyAlignment="1">
      <alignment horizontal="left" vertical="top" wrapText="1"/>
    </xf>
    <xf numFmtId="0" fontId="56" fillId="4" borderId="11" xfId="0" applyFont="1" applyFill="1" applyBorder="1" applyAlignment="1">
      <alignment horizontal="left" vertical="top" wrapText="1"/>
    </xf>
    <xf numFmtId="0" fontId="56" fillId="4" borderId="35" xfId="0" applyFont="1" applyFill="1" applyBorder="1" applyAlignment="1">
      <alignment horizontal="left" vertical="center" wrapText="1"/>
    </xf>
    <xf numFmtId="0" fontId="56" fillId="4" borderId="40" xfId="0" applyFont="1" applyFill="1" applyBorder="1" applyAlignment="1">
      <alignment horizontal="left" vertical="center" wrapText="1"/>
    </xf>
    <xf numFmtId="0" fontId="56" fillId="4" borderId="37" xfId="0" applyFont="1" applyFill="1" applyBorder="1" applyAlignment="1">
      <alignment horizontal="left" vertical="center" wrapText="1"/>
    </xf>
    <xf numFmtId="0" fontId="56" fillId="0" borderId="36" xfId="0" applyFont="1" applyBorder="1" applyAlignment="1">
      <alignment horizontal="left" vertical="top" wrapText="1"/>
    </xf>
    <xf numFmtId="0" fontId="56" fillId="0" borderId="41" xfId="0" applyFont="1" applyBorder="1" applyAlignment="1">
      <alignment horizontal="left" vertical="top" wrapText="1"/>
    </xf>
    <xf numFmtId="0" fontId="56" fillId="0" borderId="42" xfId="0" applyFont="1" applyBorder="1" applyAlignment="1">
      <alignment horizontal="left" vertical="top" wrapText="1"/>
    </xf>
    <xf numFmtId="0" fontId="56" fillId="0" borderId="38" xfId="0" applyFont="1" applyBorder="1" applyAlignment="1">
      <alignment horizontal="left" vertical="top" wrapText="1"/>
    </xf>
    <xf numFmtId="0" fontId="56" fillId="0" borderId="46" xfId="0" applyFont="1" applyBorder="1" applyAlignment="1">
      <alignment horizontal="left" vertical="top" wrapText="1"/>
    </xf>
    <xf numFmtId="0" fontId="56" fillId="0" borderId="9" xfId="0" applyFont="1" applyBorder="1" applyAlignment="1">
      <alignment horizontal="left" vertical="top" wrapText="1"/>
    </xf>
    <xf numFmtId="0" fontId="56" fillId="4" borderId="35" xfId="0" applyFont="1" applyFill="1" applyBorder="1" applyAlignment="1">
      <alignment horizontal="left" vertical="center"/>
    </xf>
    <xf numFmtId="0" fontId="56" fillId="4" borderId="37" xfId="0" applyFont="1" applyFill="1" applyBorder="1" applyAlignment="1">
      <alignment horizontal="left" vertical="center"/>
    </xf>
    <xf numFmtId="0" fontId="56" fillId="4" borderId="40" xfId="0" applyFont="1" applyFill="1" applyBorder="1" applyAlignment="1">
      <alignment horizontal="left" vertical="center"/>
    </xf>
    <xf numFmtId="0" fontId="56" fillId="4" borderId="39" xfId="0" applyFont="1" applyFill="1" applyBorder="1" applyAlignment="1">
      <alignment horizontal="left" vertical="top" wrapText="1"/>
    </xf>
    <xf numFmtId="0" fontId="56" fillId="4" borderId="46" xfId="0" applyFont="1" applyFill="1" applyBorder="1" applyAlignment="1">
      <alignment vertical="top" wrapText="1"/>
    </xf>
    <xf numFmtId="0" fontId="56" fillId="4" borderId="9" xfId="0" applyFont="1" applyFill="1" applyBorder="1" applyAlignment="1">
      <alignment vertical="top" wrapText="1"/>
    </xf>
    <xf numFmtId="0" fontId="56" fillId="4" borderId="10" xfId="0" applyFont="1" applyFill="1" applyBorder="1" applyAlignment="1">
      <alignment vertical="top" wrapText="1"/>
    </xf>
    <xf numFmtId="0" fontId="56" fillId="4" borderId="41" xfId="10" applyFont="1" applyFill="1" applyBorder="1" applyAlignment="1">
      <alignment horizontal="left" vertical="top" wrapText="1"/>
    </xf>
    <xf numFmtId="0" fontId="56" fillId="4" borderId="38" xfId="6" applyFont="1" applyFill="1" applyBorder="1" applyAlignment="1">
      <alignment horizontal="left" vertical="top" wrapText="1"/>
    </xf>
    <xf numFmtId="0" fontId="56" fillId="4" borderId="38" xfId="0" applyFont="1" applyFill="1" applyBorder="1" applyAlignment="1">
      <alignment horizontal="left" wrapText="1"/>
    </xf>
    <xf numFmtId="0" fontId="56" fillId="4" borderId="9" xfId="0" applyFont="1" applyFill="1" applyBorder="1" applyAlignment="1">
      <alignment horizontal="left" wrapText="1"/>
    </xf>
    <xf numFmtId="0" fontId="58" fillId="8" borderId="10" xfId="6" applyFont="1" applyFill="1" applyBorder="1" applyAlignment="1">
      <alignment horizontal="center"/>
    </xf>
    <xf numFmtId="0" fontId="58" fillId="8" borderId="12" xfId="6" applyFont="1" applyFill="1" applyBorder="1" applyAlignment="1">
      <alignment horizontal="center"/>
    </xf>
    <xf numFmtId="0" fontId="58" fillId="8" borderId="11" xfId="6" applyFont="1" applyFill="1" applyBorder="1" applyAlignment="1">
      <alignment horizontal="center"/>
    </xf>
    <xf numFmtId="0" fontId="70" fillId="10" borderId="0" xfId="0" applyFont="1" applyFill="1" applyAlignment="1">
      <alignment horizontal="left" vertical="top" wrapText="1"/>
    </xf>
    <xf numFmtId="0" fontId="58" fillId="8" borderId="10" xfId="6" applyFont="1" applyFill="1" applyBorder="1" applyAlignment="1">
      <alignment horizontal="left"/>
    </xf>
    <xf numFmtId="0" fontId="0" fillId="0" borderId="11" xfId="0" applyBorder="1"/>
    <xf numFmtId="0" fontId="56" fillId="4" borderId="10" xfId="6" applyFont="1" applyFill="1" applyBorder="1" applyAlignment="1">
      <alignment horizontal="left" vertical="top" wrapText="1"/>
    </xf>
    <xf numFmtId="0" fontId="58" fillId="8" borderId="13" xfId="10" applyFont="1" applyFill="1" applyBorder="1" applyAlignment="1">
      <alignment horizontal="center"/>
    </xf>
    <xf numFmtId="0" fontId="56" fillId="4" borderId="36" xfId="10" applyFont="1" applyFill="1" applyBorder="1" applyAlignment="1">
      <alignment horizontal="center" vertical="center"/>
    </xf>
    <xf numFmtId="0" fontId="56" fillId="4" borderId="39" xfId="10" applyFont="1" applyFill="1" applyBorder="1" applyAlignment="1">
      <alignment horizontal="center" vertical="center"/>
    </xf>
    <xf numFmtId="0" fontId="56" fillId="4" borderId="38" xfId="10" applyFont="1" applyFill="1" applyBorder="1" applyAlignment="1">
      <alignment horizontal="center" vertical="center"/>
    </xf>
    <xf numFmtId="10" fontId="56" fillId="4" borderId="35" xfId="10" applyNumberFormat="1" applyFont="1" applyFill="1" applyBorder="1" applyAlignment="1">
      <alignment horizontal="center" vertical="center"/>
    </xf>
    <xf numFmtId="10" fontId="56" fillId="4" borderId="40" xfId="10" applyNumberFormat="1" applyFont="1" applyFill="1" applyBorder="1" applyAlignment="1">
      <alignment horizontal="center" vertical="center"/>
    </xf>
    <xf numFmtId="10" fontId="56" fillId="4" borderId="37" xfId="10" applyNumberFormat="1" applyFont="1" applyFill="1" applyBorder="1" applyAlignment="1">
      <alignment horizontal="center" vertical="center"/>
    </xf>
    <xf numFmtId="169" fontId="56" fillId="0" borderId="10" xfId="6" applyNumberFormat="1" applyFont="1" applyBorder="1" applyAlignment="1">
      <alignment horizontal="left" wrapText="1"/>
    </xf>
    <xf numFmtId="169" fontId="56" fillId="0" borderId="12" xfId="0" applyNumberFormat="1" applyFont="1" applyBorder="1" applyAlignment="1">
      <alignment horizontal="left"/>
    </xf>
    <xf numFmtId="169" fontId="56" fillId="0" borderId="11" xfId="0" applyNumberFormat="1" applyFont="1" applyBorder="1" applyAlignment="1">
      <alignment horizontal="left"/>
    </xf>
    <xf numFmtId="169" fontId="14" fillId="0" borderId="10" xfId="2" applyNumberFormat="1" applyFill="1" applyBorder="1" applyAlignment="1" applyProtection="1">
      <alignment horizontal="left" vertical="center" wrapText="1"/>
    </xf>
    <xf numFmtId="169" fontId="56" fillId="0" borderId="12" xfId="0" applyNumberFormat="1" applyFont="1" applyBorder="1" applyAlignment="1">
      <alignment horizontal="left" vertical="center"/>
    </xf>
    <xf numFmtId="169" fontId="56" fillId="0" borderId="11" xfId="0" applyNumberFormat="1" applyFont="1" applyBorder="1" applyAlignment="1">
      <alignment horizontal="left" vertical="center"/>
    </xf>
    <xf numFmtId="0" fontId="58" fillId="8" borderId="36" xfId="10" applyFont="1" applyFill="1" applyBorder="1" applyAlignment="1">
      <alignment horizontal="center" vertical="center"/>
    </xf>
    <xf numFmtId="0" fontId="58" fillId="8" borderId="38" xfId="10" applyFont="1" applyFill="1" applyBorder="1" applyAlignment="1">
      <alignment horizontal="center" vertical="center"/>
    </xf>
    <xf numFmtId="0" fontId="58" fillId="8" borderId="10" xfId="10" applyFont="1" applyFill="1" applyBorder="1" applyAlignment="1">
      <alignment horizontal="center"/>
    </xf>
    <xf numFmtId="0" fontId="58" fillId="8" borderId="11" xfId="10" applyFont="1" applyFill="1" applyBorder="1" applyAlignment="1">
      <alignment horizontal="center"/>
    </xf>
    <xf numFmtId="0" fontId="51" fillId="8" borderId="0" xfId="6" applyFont="1" applyFill="1" applyAlignment="1">
      <alignment horizontal="center" vertical="center"/>
    </xf>
    <xf numFmtId="0" fontId="51" fillId="8" borderId="0" xfId="0" applyFont="1" applyFill="1" applyAlignment="1">
      <alignment horizontal="center" vertical="center"/>
    </xf>
    <xf numFmtId="0" fontId="52" fillId="9" borderId="0" xfId="6" applyFont="1" applyFill="1" applyAlignment="1">
      <alignment horizontal="center"/>
    </xf>
    <xf numFmtId="0" fontId="56" fillId="0" borderId="10" xfId="6" applyFont="1" applyBorder="1"/>
    <xf numFmtId="0" fontId="56" fillId="0" borderId="12" xfId="0" applyFont="1" applyBorder="1"/>
    <xf numFmtId="0" fontId="56" fillId="0" borderId="11" xfId="0" applyFont="1" applyBorder="1"/>
    <xf numFmtId="0" fontId="56" fillId="0" borderId="10" xfId="6" applyFont="1" applyBorder="1" applyAlignment="1">
      <alignment horizontal="left"/>
    </xf>
    <xf numFmtId="0" fontId="56" fillId="0" borderId="12" xfId="0" applyFont="1" applyBorder="1" applyAlignment="1">
      <alignment horizontal="left"/>
    </xf>
    <xf numFmtId="0" fontId="56" fillId="0" borderId="11" xfId="0" applyFont="1" applyBorder="1" applyAlignment="1">
      <alignment horizontal="left"/>
    </xf>
    <xf numFmtId="0" fontId="56" fillId="0" borderId="10" xfId="6" applyFont="1" applyBorder="1" applyAlignment="1">
      <alignment horizontal="left" vertical="top" wrapText="1"/>
    </xf>
    <xf numFmtId="0" fontId="56" fillId="0" borderId="12" xfId="0" applyFont="1" applyBorder="1" applyAlignment="1">
      <alignment horizontal="left" vertical="top"/>
    </xf>
    <xf numFmtId="0" fontId="56" fillId="0" borderId="11" xfId="0" applyFont="1" applyBorder="1" applyAlignment="1">
      <alignment horizontal="left" vertical="top"/>
    </xf>
    <xf numFmtId="168" fontId="56" fillId="0" borderId="10" xfId="6" applyNumberFormat="1" applyFont="1" applyBorder="1" applyAlignment="1">
      <alignment horizontal="left" wrapText="1"/>
    </xf>
    <xf numFmtId="168" fontId="56" fillId="0" borderId="12" xfId="0" applyNumberFormat="1" applyFont="1" applyBorder="1" applyAlignment="1">
      <alignment horizontal="left"/>
    </xf>
    <xf numFmtId="168" fontId="56" fillId="0" borderId="11" xfId="0" applyNumberFormat="1" applyFont="1" applyBorder="1" applyAlignment="1">
      <alignment horizontal="left"/>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2">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4 2 2" xfId="10" xr:uid="{F1B3290D-B146-42AD-9F79-EA84B3F48649}"/>
    <cellStyle name="Normal 7" xfId="7" xr:uid="{00000000-0005-0000-0000-000006000000}"/>
    <cellStyle name="Normal_CB Investor Report v1_00" xfId="11" xr:uid="{86520153-DFA5-4B0C-B4ED-C6FE47AE8282}"/>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6</xdr:col>
      <xdr:colOff>1070351</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421821</xdr:colOff>
      <xdr:row>3</xdr:row>
      <xdr:rowOff>95249</xdr:rowOff>
    </xdr:from>
    <xdr:to>
      <xdr:col>10</xdr:col>
      <xdr:colOff>40820</xdr:colOff>
      <xdr:row>3</xdr:row>
      <xdr:rowOff>585106</xdr:rowOff>
    </xdr:to>
    <xdr:pic>
      <xdr:nvPicPr>
        <xdr:cNvPr id="2" name="Picture 1" descr="Bar_06_COL_POS">
          <a:extLst>
            <a:ext uri="{FF2B5EF4-FFF2-40B4-BE49-F238E27FC236}">
              <a16:creationId xmlns:a16="http://schemas.microsoft.com/office/drawing/2014/main" id="{D48458A0-AAFF-4BBB-917B-E72C8DEC872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004721" y="609599"/>
          <a:ext cx="2876549" cy="48985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hyperlink" Target="http://www.barclays.com/prospectuses-and-documentation/secured-funding/covered-bonds"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4.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5.bin"/><Relationship Id="rId5" Type="http://schemas.openxmlformats.org/officeDocument/2006/relationships/hyperlink" Target="https://www.home.barclays/prospectuses-and-documentation/secured-funding-documentation/covered-bonds.html"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140625" defaultRowHeight="15"/>
  <cols>
    <col min="1" max="1" width="242" customWidth="1"/>
  </cols>
  <sheetData>
    <row r="1" spans="1:1" ht="31.5">
      <c r="A1" s="48" t="s">
        <v>1216</v>
      </c>
    </row>
    <row r="3" spans="1:1">
      <c r="A3" s="104"/>
    </row>
    <row r="4" spans="1:1" ht="34.5">
      <c r="A4" s="105" t="s">
        <v>1217</v>
      </c>
    </row>
    <row r="5" spans="1:1" ht="34.5">
      <c r="A5" s="105" t="s">
        <v>1218</v>
      </c>
    </row>
    <row r="6" spans="1:1" ht="51.75">
      <c r="A6" s="105" t="s">
        <v>1219</v>
      </c>
    </row>
    <row r="7" spans="1:1" ht="17.25">
      <c r="A7" s="105"/>
    </row>
    <row r="8" spans="1:1" ht="18.75">
      <c r="A8" s="106" t="s">
        <v>1220</v>
      </c>
    </row>
    <row r="9" spans="1:1" ht="34.5">
      <c r="A9" s="107" t="s">
        <v>1382</v>
      </c>
    </row>
    <row r="10" spans="1:1" ht="86.25">
      <c r="A10" s="108" t="s">
        <v>1221</v>
      </c>
    </row>
    <row r="11" spans="1:1" ht="34.5">
      <c r="A11" s="108" t="s">
        <v>1222</v>
      </c>
    </row>
    <row r="12" spans="1:1" ht="17.25">
      <c r="A12" s="108" t="s">
        <v>1223</v>
      </c>
    </row>
    <row r="13" spans="1:1" ht="17.25">
      <c r="A13" s="108" t="s">
        <v>1224</v>
      </c>
    </row>
    <row r="14" spans="1:1" ht="34.5">
      <c r="A14" s="108" t="s">
        <v>1225</v>
      </c>
    </row>
    <row r="15" spans="1:1" ht="17.25">
      <c r="A15" s="108"/>
    </row>
    <row r="16" spans="1:1" ht="18.75">
      <c r="A16" s="106" t="s">
        <v>1226</v>
      </c>
    </row>
    <row r="17" spans="1:1" ht="17.25">
      <c r="A17" s="109" t="s">
        <v>1227</v>
      </c>
    </row>
    <row r="18" spans="1:1" ht="34.5">
      <c r="A18" s="110" t="s">
        <v>1228</v>
      </c>
    </row>
    <row r="19" spans="1:1" ht="34.5">
      <c r="A19" s="110" t="s">
        <v>1229</v>
      </c>
    </row>
    <row r="20" spans="1:1" ht="51.75">
      <c r="A20" s="110" t="s">
        <v>1230</v>
      </c>
    </row>
    <row r="21" spans="1:1" ht="86.25">
      <c r="A21" s="110" t="s">
        <v>1231</v>
      </c>
    </row>
    <row r="22" spans="1:1" ht="51.75">
      <c r="A22" s="110" t="s">
        <v>1232</v>
      </c>
    </row>
    <row r="23" spans="1:1" ht="34.5">
      <c r="A23" s="110" t="s">
        <v>1233</v>
      </c>
    </row>
    <row r="24" spans="1:1" ht="17.25">
      <c r="A24" s="110" t="s">
        <v>1234</v>
      </c>
    </row>
    <row r="25" spans="1:1" ht="17.25">
      <c r="A25" s="109" t="s">
        <v>1235</v>
      </c>
    </row>
    <row r="26" spans="1:1" ht="51.75">
      <c r="A26" s="111" t="s">
        <v>1236</v>
      </c>
    </row>
    <row r="27" spans="1:1" ht="17.25">
      <c r="A27" s="111" t="s">
        <v>1237</v>
      </c>
    </row>
    <row r="28" spans="1:1" ht="17.25">
      <c r="A28" s="109" t="s">
        <v>1238</v>
      </c>
    </row>
    <row r="29" spans="1:1" ht="34.5">
      <c r="A29" s="110" t="s">
        <v>1239</v>
      </c>
    </row>
    <row r="30" spans="1:1" ht="34.5">
      <c r="A30" s="110" t="s">
        <v>1240</v>
      </c>
    </row>
    <row r="31" spans="1:1" ht="34.5">
      <c r="A31" s="110" t="s">
        <v>1241</v>
      </c>
    </row>
    <row r="32" spans="1:1" ht="34.5">
      <c r="A32" s="110" t="s">
        <v>1242</v>
      </c>
    </row>
    <row r="33" spans="1:1" ht="17.25">
      <c r="A33" s="110"/>
    </row>
    <row r="34" spans="1:1" ht="18.75">
      <c r="A34" s="106" t="s">
        <v>1243</v>
      </c>
    </row>
    <row r="35" spans="1:1" ht="17.25">
      <c r="A35" s="109" t="s">
        <v>1244</v>
      </c>
    </row>
    <row r="36" spans="1:1" ht="34.5">
      <c r="A36" s="110" t="s">
        <v>1245</v>
      </c>
    </row>
    <row r="37" spans="1:1" ht="34.5">
      <c r="A37" s="110" t="s">
        <v>1246</v>
      </c>
    </row>
    <row r="38" spans="1:1" ht="34.5">
      <c r="A38" s="110" t="s">
        <v>1247</v>
      </c>
    </row>
    <row r="39" spans="1:1" ht="17.25">
      <c r="A39" s="110" t="s">
        <v>1248</v>
      </c>
    </row>
    <row r="40" spans="1:1" ht="34.5">
      <c r="A40" s="110" t="s">
        <v>1249</v>
      </c>
    </row>
    <row r="41" spans="1:1" ht="17.25">
      <c r="A41" s="109" t="s">
        <v>1250</v>
      </c>
    </row>
    <row r="42" spans="1:1" ht="17.25">
      <c r="A42" s="110" t="s">
        <v>1251</v>
      </c>
    </row>
    <row r="43" spans="1:1" ht="17.25">
      <c r="A43" s="111" t="s">
        <v>1252</v>
      </c>
    </row>
    <row r="44" spans="1:1" ht="17.25">
      <c r="A44" s="109" t="s">
        <v>1253</v>
      </c>
    </row>
    <row r="45" spans="1:1" ht="34.5">
      <c r="A45" s="111" t="s">
        <v>1254</v>
      </c>
    </row>
    <row r="46" spans="1:1" ht="34.5">
      <c r="A46" s="110" t="s">
        <v>1255</v>
      </c>
    </row>
    <row r="47" spans="1:1" ht="51.75">
      <c r="A47" s="110" t="s">
        <v>1256</v>
      </c>
    </row>
    <row r="48" spans="1:1" ht="17.25">
      <c r="A48" s="110" t="s">
        <v>1257</v>
      </c>
    </row>
    <row r="49" spans="1:1" ht="17.25">
      <c r="A49" s="111" t="s">
        <v>1258</v>
      </c>
    </row>
    <row r="50" spans="1:1" ht="17.25">
      <c r="A50" s="109" t="s">
        <v>1259</v>
      </c>
    </row>
    <row r="51" spans="1:1" ht="34.5">
      <c r="A51" s="111" t="s">
        <v>1260</v>
      </c>
    </row>
    <row r="52" spans="1:1" ht="17.25">
      <c r="A52" s="110" t="s">
        <v>1261</v>
      </c>
    </row>
    <row r="53" spans="1:1" ht="34.5">
      <c r="A53" s="111" t="s">
        <v>1262</v>
      </c>
    </row>
    <row r="54" spans="1:1" ht="17.25">
      <c r="A54" s="109" t="s">
        <v>1263</v>
      </c>
    </row>
    <row r="55" spans="1:1" ht="17.25">
      <c r="A55" s="111" t="s">
        <v>1264</v>
      </c>
    </row>
    <row r="56" spans="1:1" ht="34.5">
      <c r="A56" s="110" t="s">
        <v>1265</v>
      </c>
    </row>
    <row r="57" spans="1:1" ht="17.25">
      <c r="A57" s="110" t="s">
        <v>1266</v>
      </c>
    </row>
    <row r="58" spans="1:1" ht="34.5">
      <c r="A58" s="110" t="s">
        <v>1267</v>
      </c>
    </row>
    <row r="59" spans="1:1" ht="17.25">
      <c r="A59" s="109" t="s">
        <v>1268</v>
      </c>
    </row>
    <row r="60" spans="1:1" ht="34.5">
      <c r="A60" s="110" t="s">
        <v>1269</v>
      </c>
    </row>
    <row r="61" spans="1:1" ht="17.25">
      <c r="A61" s="112"/>
    </row>
    <row r="62" spans="1:1" ht="18.75">
      <c r="A62" s="106" t="s">
        <v>1270</v>
      </c>
    </row>
    <row r="63" spans="1:1" ht="17.25">
      <c r="A63" s="109" t="s">
        <v>1271</v>
      </c>
    </row>
    <row r="64" spans="1:1" ht="34.5">
      <c r="A64" s="110" t="s">
        <v>1272</v>
      </c>
    </row>
    <row r="65" spans="1:1" ht="17.25">
      <c r="A65" s="110" t="s">
        <v>1273</v>
      </c>
    </row>
    <row r="66" spans="1:1" ht="34.5">
      <c r="A66" s="108" t="s">
        <v>1274</v>
      </c>
    </row>
    <row r="67" spans="1:1" ht="34.5">
      <c r="A67" s="108" t="s">
        <v>1275</v>
      </c>
    </row>
    <row r="68" spans="1:1" ht="34.5">
      <c r="A68" s="108" t="s">
        <v>1276</v>
      </c>
    </row>
    <row r="69" spans="1:1" ht="17.25">
      <c r="A69" s="113" t="s">
        <v>1277</v>
      </c>
    </row>
    <row r="70" spans="1:1" ht="51.75">
      <c r="A70" s="108" t="s">
        <v>1278</v>
      </c>
    </row>
    <row r="71" spans="1:1" ht="17.25">
      <c r="A71" s="108" t="s">
        <v>1279</v>
      </c>
    </row>
    <row r="72" spans="1:1" ht="17.25">
      <c r="A72" s="113" t="s">
        <v>1280</v>
      </c>
    </row>
    <row r="73" spans="1:1" ht="17.25">
      <c r="A73" s="108" t="s">
        <v>1281</v>
      </c>
    </row>
    <row r="74" spans="1:1" ht="17.25">
      <c r="A74" s="113" t="s">
        <v>1282</v>
      </c>
    </row>
    <row r="75" spans="1:1" ht="34.5">
      <c r="A75" s="108" t="s">
        <v>1283</v>
      </c>
    </row>
    <row r="76" spans="1:1" ht="17.25">
      <c r="A76" s="108" t="s">
        <v>1284</v>
      </c>
    </row>
    <row r="77" spans="1:1" ht="51.75">
      <c r="A77" s="108" t="s">
        <v>1285</v>
      </c>
    </row>
    <row r="78" spans="1:1" ht="17.25">
      <c r="A78" s="113" t="s">
        <v>1286</v>
      </c>
    </row>
    <row r="79" spans="1:1" ht="17.25">
      <c r="A79" s="107" t="s">
        <v>1287</v>
      </c>
    </row>
    <row r="80" spans="1:1" ht="17.25">
      <c r="A80" s="113" t="s">
        <v>1288</v>
      </c>
    </row>
    <row r="81" spans="1:1" ht="34.5">
      <c r="A81" s="108" t="s">
        <v>1289</v>
      </c>
    </row>
    <row r="82" spans="1:1" ht="34.5">
      <c r="A82" s="108" t="s">
        <v>1290</v>
      </c>
    </row>
    <row r="83" spans="1:1" ht="34.5">
      <c r="A83" s="108" t="s">
        <v>1291</v>
      </c>
    </row>
    <row r="84" spans="1:1" ht="34.5">
      <c r="A84" s="108" t="s">
        <v>1292</v>
      </c>
    </row>
    <row r="85" spans="1:1" ht="34.5">
      <c r="A85" s="108" t="s">
        <v>1293</v>
      </c>
    </row>
    <row r="86" spans="1:1" ht="17.25">
      <c r="A86" s="113" t="s">
        <v>1294</v>
      </c>
    </row>
    <row r="87" spans="1:1" ht="17.25">
      <c r="A87" s="108" t="s">
        <v>1295</v>
      </c>
    </row>
    <row r="88" spans="1:1" ht="34.5">
      <c r="A88" s="108" t="s">
        <v>1296</v>
      </c>
    </row>
    <row r="89" spans="1:1" ht="17.25">
      <c r="A89" s="113" t="s">
        <v>1297</v>
      </c>
    </row>
    <row r="90" spans="1:1" ht="34.5">
      <c r="A90" s="108" t="s">
        <v>1298</v>
      </c>
    </row>
    <row r="91" spans="1:1" ht="17.25">
      <c r="A91" s="113" t="s">
        <v>1299</v>
      </c>
    </row>
    <row r="92" spans="1:1" ht="17.25">
      <c r="A92" s="107" t="s">
        <v>1300</v>
      </c>
    </row>
    <row r="93" spans="1:1" ht="17.25">
      <c r="A93" s="108" t="s">
        <v>1301</v>
      </c>
    </row>
    <row r="94" spans="1:1" ht="17.25">
      <c r="A94" s="108"/>
    </row>
    <row r="95" spans="1:1" ht="18.75">
      <c r="A95" s="106" t="s">
        <v>1302</v>
      </c>
    </row>
    <row r="96" spans="1:1" ht="34.5">
      <c r="A96" s="107" t="s">
        <v>1303</v>
      </c>
    </row>
    <row r="97" spans="1:1" ht="17.25">
      <c r="A97" s="107" t="s">
        <v>1304</v>
      </c>
    </row>
    <row r="98" spans="1:1" ht="17.25">
      <c r="A98" s="113" t="s">
        <v>1305</v>
      </c>
    </row>
    <row r="99" spans="1:1" ht="17.25">
      <c r="A99" s="105" t="s">
        <v>1306</v>
      </c>
    </row>
    <row r="100" spans="1:1" ht="17.25">
      <c r="A100" s="108" t="s">
        <v>1307</v>
      </c>
    </row>
    <row r="101" spans="1:1" ht="17.25">
      <c r="A101" s="108" t="s">
        <v>1308</v>
      </c>
    </row>
    <row r="102" spans="1:1" ht="17.25">
      <c r="A102" s="108" t="s">
        <v>1309</v>
      </c>
    </row>
    <row r="103" spans="1:1" ht="17.25">
      <c r="A103" s="108" t="s">
        <v>1310</v>
      </c>
    </row>
    <row r="104" spans="1:1" ht="34.5">
      <c r="A104" s="108" t="s">
        <v>1311</v>
      </c>
    </row>
    <row r="105" spans="1:1" ht="17.25">
      <c r="A105" s="105" t="s">
        <v>1312</v>
      </c>
    </row>
    <row r="106" spans="1:1" ht="17.25">
      <c r="A106" s="108" t="s">
        <v>1313</v>
      </c>
    </row>
    <row r="107" spans="1:1" ht="17.25">
      <c r="A107" s="108" t="s">
        <v>1314</v>
      </c>
    </row>
    <row r="108" spans="1:1" ht="17.25">
      <c r="A108" s="108" t="s">
        <v>1315</v>
      </c>
    </row>
    <row r="109" spans="1:1" ht="17.25">
      <c r="A109" s="108" t="s">
        <v>1316</v>
      </c>
    </row>
    <row r="110" spans="1:1" ht="17.25">
      <c r="A110" s="108" t="s">
        <v>1317</v>
      </c>
    </row>
    <row r="111" spans="1:1" ht="17.25">
      <c r="A111" s="108" t="s">
        <v>1318</v>
      </c>
    </row>
    <row r="112" spans="1:1" ht="17.25">
      <c r="A112" s="113" t="s">
        <v>1319</v>
      </c>
    </row>
    <row r="113" spans="1:1" ht="17.25">
      <c r="A113" s="108" t="s">
        <v>1320</v>
      </c>
    </row>
    <row r="114" spans="1:1" ht="17.25">
      <c r="A114" s="105" t="s">
        <v>1321</v>
      </c>
    </row>
    <row r="115" spans="1:1" ht="17.25">
      <c r="A115" s="108" t="s">
        <v>1322</v>
      </c>
    </row>
    <row r="116" spans="1:1" ht="17.25">
      <c r="A116" s="108" t="s">
        <v>1323</v>
      </c>
    </row>
    <row r="117" spans="1:1" ht="17.25">
      <c r="A117" s="105" t="s">
        <v>1324</v>
      </c>
    </row>
    <row r="118" spans="1:1" ht="17.25">
      <c r="A118" s="108" t="s">
        <v>1325</v>
      </c>
    </row>
    <row r="119" spans="1:1" ht="17.25">
      <c r="A119" s="108" t="s">
        <v>1326</v>
      </c>
    </row>
    <row r="120" spans="1:1" ht="17.25">
      <c r="A120" s="108" t="s">
        <v>1327</v>
      </c>
    </row>
    <row r="121" spans="1:1" ht="17.25">
      <c r="A121" s="113" t="s">
        <v>1328</v>
      </c>
    </row>
    <row r="122" spans="1:1" ht="17.25">
      <c r="A122" s="105" t="s">
        <v>1329</v>
      </c>
    </row>
    <row r="123" spans="1:1" ht="17.25">
      <c r="A123" s="105" t="s">
        <v>1330</v>
      </c>
    </row>
    <row r="124" spans="1:1" ht="17.25">
      <c r="A124" s="108" t="s">
        <v>1331</v>
      </c>
    </row>
    <row r="125" spans="1:1" ht="17.25">
      <c r="A125" s="108" t="s">
        <v>1332</v>
      </c>
    </row>
    <row r="126" spans="1:1" ht="17.25">
      <c r="A126" s="108" t="s">
        <v>1333</v>
      </c>
    </row>
    <row r="127" spans="1:1" ht="17.25">
      <c r="A127" s="108" t="s">
        <v>1334</v>
      </c>
    </row>
    <row r="128" spans="1:1" ht="17.25">
      <c r="A128" s="108" t="s">
        <v>1335</v>
      </c>
    </row>
    <row r="129" spans="1:1" ht="17.25">
      <c r="A129" s="113" t="s">
        <v>1336</v>
      </c>
    </row>
    <row r="130" spans="1:1" ht="34.5">
      <c r="A130" s="108" t="s">
        <v>1337</v>
      </c>
    </row>
    <row r="131" spans="1:1" ht="69">
      <c r="A131" s="108" t="s">
        <v>1338</v>
      </c>
    </row>
    <row r="132" spans="1:1" ht="34.5">
      <c r="A132" s="108" t="s">
        <v>1339</v>
      </c>
    </row>
    <row r="133" spans="1:1" ht="17.25">
      <c r="A133" s="113" t="s">
        <v>1340</v>
      </c>
    </row>
    <row r="134" spans="1:1" ht="34.5">
      <c r="A134" s="105" t="s">
        <v>1341</v>
      </c>
    </row>
    <row r="135" spans="1:1" ht="17.25">
      <c r="A135" s="105"/>
    </row>
    <row r="136" spans="1:1" ht="18.75">
      <c r="A136" s="106" t="s">
        <v>1342</v>
      </c>
    </row>
    <row r="137" spans="1:1" ht="17.25">
      <c r="A137" s="108" t="s">
        <v>1343</v>
      </c>
    </row>
    <row r="138" spans="1:1" ht="34.5">
      <c r="A138" s="110" t="s">
        <v>1344</v>
      </c>
    </row>
    <row r="139" spans="1:1" ht="34.5">
      <c r="A139" s="110" t="s">
        <v>1345</v>
      </c>
    </row>
    <row r="140" spans="1:1" ht="17.25">
      <c r="A140" s="109" t="s">
        <v>1346</v>
      </c>
    </row>
    <row r="141" spans="1:1" ht="17.25">
      <c r="A141" s="114" t="s">
        <v>1347</v>
      </c>
    </row>
    <row r="142" spans="1:1" ht="34.5">
      <c r="A142" s="111" t="s">
        <v>1348</v>
      </c>
    </row>
    <row r="143" spans="1:1" ht="17.25">
      <c r="A143" s="110" t="s">
        <v>1349</v>
      </c>
    </row>
    <row r="144" spans="1:1" ht="17.25">
      <c r="A144" s="110" t="s">
        <v>1350</v>
      </c>
    </row>
    <row r="145" spans="1:1" ht="17.25">
      <c r="A145" s="114" t="s">
        <v>1351</v>
      </c>
    </row>
    <row r="146" spans="1:1" ht="17.25">
      <c r="A146" s="109" t="s">
        <v>1352</v>
      </c>
    </row>
    <row r="147" spans="1:1" ht="17.25">
      <c r="A147" s="114" t="s">
        <v>1353</v>
      </c>
    </row>
    <row r="148" spans="1:1" ht="17.25">
      <c r="A148" s="110" t="s">
        <v>1354</v>
      </c>
    </row>
    <row r="149" spans="1:1" ht="17.25">
      <c r="A149" s="110" t="s">
        <v>1355</v>
      </c>
    </row>
    <row r="150" spans="1:1" ht="17.25">
      <c r="A150" s="110" t="s">
        <v>1356</v>
      </c>
    </row>
    <row r="151" spans="1:1" ht="34.5">
      <c r="A151" s="114" t="s">
        <v>1357</v>
      </c>
    </row>
    <row r="152" spans="1:1" ht="17.25">
      <c r="A152" s="109" t="s">
        <v>1358</v>
      </c>
    </row>
    <row r="153" spans="1:1" ht="17.25">
      <c r="A153" s="110" t="s">
        <v>1359</v>
      </c>
    </row>
    <row r="154" spans="1:1" ht="17.25">
      <c r="A154" s="110" t="s">
        <v>1360</v>
      </c>
    </row>
    <row r="155" spans="1:1" ht="17.25">
      <c r="A155" s="110" t="s">
        <v>1361</v>
      </c>
    </row>
    <row r="156" spans="1:1" ht="17.25">
      <c r="A156" s="110" t="s">
        <v>1362</v>
      </c>
    </row>
    <row r="157" spans="1:1" ht="34.5">
      <c r="A157" s="110" t="s">
        <v>1363</v>
      </c>
    </row>
    <row r="158" spans="1:1" ht="34.5">
      <c r="A158" s="110" t="s">
        <v>1364</v>
      </c>
    </row>
    <row r="159" spans="1:1" ht="17.25">
      <c r="A159" s="109" t="s">
        <v>1365</v>
      </c>
    </row>
    <row r="160" spans="1:1" ht="34.5">
      <c r="A160" s="110" t="s">
        <v>1366</v>
      </c>
    </row>
    <row r="161" spans="1:1" ht="34.5">
      <c r="A161" s="110" t="s">
        <v>1367</v>
      </c>
    </row>
    <row r="162" spans="1:1" ht="17.25">
      <c r="A162" s="110" t="s">
        <v>1368</v>
      </c>
    </row>
    <row r="163" spans="1:1" ht="17.25">
      <c r="A163" s="109" t="s">
        <v>1369</v>
      </c>
    </row>
    <row r="164" spans="1:1" ht="34.5">
      <c r="A164" s="111" t="s">
        <v>1383</v>
      </c>
    </row>
    <row r="165" spans="1:1" ht="34.5">
      <c r="A165" s="110" t="s">
        <v>1370</v>
      </c>
    </row>
    <row r="166" spans="1:1" ht="17.25">
      <c r="A166" s="109" t="s">
        <v>1371</v>
      </c>
    </row>
    <row r="167" spans="1:1" ht="17.25">
      <c r="A167" s="110" t="s">
        <v>1372</v>
      </c>
    </row>
    <row r="168" spans="1:1" ht="17.25">
      <c r="A168" s="109" t="s">
        <v>1373</v>
      </c>
    </row>
    <row r="169" spans="1:1" ht="17.25">
      <c r="A169" s="111" t="s">
        <v>1374</v>
      </c>
    </row>
    <row r="170" spans="1:1" ht="17.25">
      <c r="A170" s="111"/>
    </row>
    <row r="171" spans="1:1" ht="17.25">
      <c r="A171" s="111"/>
    </row>
    <row r="172" spans="1:1" ht="17.25">
      <c r="A172" s="111"/>
    </row>
    <row r="173" spans="1:1" ht="17.25">
      <c r="A173" s="111"/>
    </row>
    <row r="174" spans="1:1" ht="17.25">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&amp;C_x000D_&amp;1#&amp;"Calibri"&amp;10&amp;K000000 Restricted - External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K531"/>
  <sheetViews>
    <sheetView zoomScale="80" zoomScaleNormal="80" workbookViewId="0">
      <selection activeCell="K63" sqref="K63"/>
    </sheetView>
  </sheetViews>
  <sheetFormatPr defaultRowHeight="15"/>
  <cols>
    <col min="1" max="1" width="58.140625" customWidth="1"/>
    <col min="2" max="2" width="43.85546875" customWidth="1"/>
    <col min="3" max="3" width="22.5703125" customWidth="1"/>
    <col min="4" max="4" width="54.5703125" customWidth="1"/>
  </cols>
  <sheetData>
    <row r="1" spans="1:11">
      <c r="A1" s="231"/>
      <c r="B1" s="231"/>
      <c r="C1" s="231"/>
      <c r="D1" s="231"/>
      <c r="E1" s="231"/>
      <c r="F1" s="231"/>
      <c r="G1" s="231"/>
      <c r="H1" s="231"/>
      <c r="I1" s="231"/>
      <c r="J1" s="231"/>
      <c r="K1" s="231"/>
    </row>
    <row r="2" spans="1:11">
      <c r="A2" s="232"/>
      <c r="B2" s="231"/>
      <c r="C2" s="231"/>
      <c r="D2" s="231"/>
      <c r="E2" s="231"/>
      <c r="F2" s="231"/>
      <c r="G2" s="231"/>
      <c r="H2" s="231"/>
      <c r="I2" s="231"/>
      <c r="J2" s="231"/>
      <c r="K2" s="231"/>
    </row>
    <row r="3" spans="1:11">
      <c r="A3" s="231"/>
      <c r="B3" s="231"/>
      <c r="C3" s="231"/>
      <c r="D3" s="231"/>
      <c r="E3" s="231"/>
      <c r="F3" s="231"/>
      <c r="G3" s="231"/>
      <c r="H3" s="231"/>
      <c r="I3" s="231"/>
      <c r="J3" s="231"/>
      <c r="K3" s="231"/>
    </row>
    <row r="4" spans="1:11" ht="30">
      <c r="A4" s="608" t="s">
        <v>3130</v>
      </c>
      <c r="B4" s="609"/>
      <c r="C4" s="609"/>
      <c r="D4" s="609"/>
      <c r="E4" s="609"/>
      <c r="F4" s="609"/>
      <c r="G4" s="609"/>
      <c r="H4" s="609"/>
      <c r="I4" s="609"/>
      <c r="J4" s="609"/>
      <c r="K4" s="609"/>
    </row>
    <row r="5" spans="1:11" ht="23.25">
      <c r="A5" s="610" t="s">
        <v>3131</v>
      </c>
      <c r="B5" s="610"/>
      <c r="C5" s="610"/>
      <c r="D5" s="610"/>
      <c r="E5" s="610"/>
      <c r="F5" s="610"/>
      <c r="G5" s="610"/>
      <c r="H5" s="610"/>
      <c r="I5" s="610"/>
      <c r="J5" s="610"/>
      <c r="K5" s="610"/>
    </row>
    <row r="6" spans="1:11">
      <c r="A6" s="233"/>
      <c r="B6" s="234"/>
      <c r="C6" s="234"/>
      <c r="D6" s="234"/>
      <c r="E6" s="235"/>
      <c r="F6" s="235"/>
      <c r="G6" s="234"/>
      <c r="H6" s="234"/>
      <c r="I6" s="234"/>
      <c r="J6" s="234"/>
      <c r="K6" s="234"/>
    </row>
    <row r="7" spans="1:11" ht="15.75">
      <c r="A7" s="236" t="s">
        <v>3132</v>
      </c>
      <c r="B7" s="237"/>
      <c r="C7" s="237"/>
      <c r="D7" s="237"/>
      <c r="E7" s="237"/>
      <c r="F7" s="237"/>
      <c r="G7" s="237"/>
      <c r="H7" s="237"/>
      <c r="I7" s="237"/>
      <c r="J7" s="237"/>
      <c r="K7" s="237"/>
    </row>
    <row r="8" spans="1:11" ht="15.75">
      <c r="A8" s="238" t="s">
        <v>3133</v>
      </c>
      <c r="B8" s="611" t="s">
        <v>3072</v>
      </c>
      <c r="C8" s="612"/>
      <c r="D8" s="613"/>
      <c r="E8" s="237"/>
      <c r="F8" s="237"/>
      <c r="G8" s="239"/>
      <c r="H8" s="240"/>
      <c r="I8" s="237"/>
      <c r="J8" s="237"/>
      <c r="K8" s="237"/>
    </row>
    <row r="9" spans="1:11" ht="15.75">
      <c r="A9" s="238" t="s">
        <v>3134</v>
      </c>
      <c r="B9" s="614" t="s">
        <v>3135</v>
      </c>
      <c r="C9" s="615"/>
      <c r="D9" s="616"/>
      <c r="E9" s="237"/>
      <c r="F9" s="237"/>
      <c r="G9" s="239"/>
      <c r="H9" s="241"/>
      <c r="I9" s="237"/>
      <c r="J9" s="237"/>
      <c r="K9" s="237"/>
    </row>
    <row r="10" spans="1:11" ht="30">
      <c r="A10" s="242" t="s">
        <v>3136</v>
      </c>
      <c r="B10" s="617" t="s">
        <v>3137</v>
      </c>
      <c r="C10" s="618"/>
      <c r="D10" s="619"/>
      <c r="E10" s="237"/>
      <c r="F10" s="237" t="s">
        <v>3138</v>
      </c>
      <c r="G10" s="237"/>
      <c r="H10" s="237"/>
      <c r="I10" s="237"/>
      <c r="J10" s="237"/>
      <c r="K10" s="237"/>
    </row>
    <row r="11" spans="1:11" ht="15.75">
      <c r="A11" s="238" t="s">
        <v>3139</v>
      </c>
      <c r="B11" s="620">
        <v>45688</v>
      </c>
      <c r="C11" s="621"/>
      <c r="D11" s="622"/>
      <c r="E11" s="237"/>
      <c r="F11" s="237"/>
      <c r="G11" s="237"/>
      <c r="H11" s="237"/>
      <c r="I11" s="237"/>
      <c r="J11" s="237"/>
      <c r="K11" s="237"/>
    </row>
    <row r="12" spans="1:11" ht="15.75">
      <c r="A12" s="238" t="s">
        <v>3140</v>
      </c>
      <c r="B12" s="598">
        <v>45627</v>
      </c>
      <c r="C12" s="599"/>
      <c r="D12" s="600"/>
      <c r="E12" s="237"/>
      <c r="F12" s="237"/>
      <c r="G12" s="237"/>
      <c r="H12" s="237"/>
      <c r="I12" s="237"/>
      <c r="J12" s="237"/>
      <c r="K12" s="237"/>
    </row>
    <row r="13" spans="1:11" ht="15.75">
      <c r="A13" s="238" t="s">
        <v>3141</v>
      </c>
      <c r="B13" s="598">
        <v>45657</v>
      </c>
      <c r="C13" s="599"/>
      <c r="D13" s="600"/>
      <c r="E13" s="237"/>
      <c r="F13" s="237"/>
      <c r="G13" s="237"/>
      <c r="H13" s="237"/>
      <c r="I13" s="237"/>
      <c r="J13" s="237"/>
      <c r="K13" s="237"/>
    </row>
    <row r="14" spans="1:11" ht="30">
      <c r="A14" s="242" t="s">
        <v>3142</v>
      </c>
      <c r="B14" s="601" t="s">
        <v>3143</v>
      </c>
      <c r="C14" s="602"/>
      <c r="D14" s="603"/>
      <c r="E14" s="237"/>
      <c r="F14" s="237"/>
      <c r="G14" s="237"/>
      <c r="H14" s="237"/>
      <c r="I14" s="237"/>
      <c r="J14" s="237"/>
      <c r="K14" s="237"/>
    </row>
    <row r="15" spans="1:11" ht="15.75">
      <c r="A15" s="243"/>
      <c r="B15" s="244"/>
      <c r="C15" s="245"/>
      <c r="D15" s="245"/>
      <c r="E15" s="237"/>
      <c r="F15" s="237"/>
      <c r="G15" s="237"/>
      <c r="H15" s="237"/>
      <c r="I15" s="237"/>
      <c r="J15" s="237"/>
      <c r="K15" s="237"/>
    </row>
    <row r="16" spans="1:11" ht="15.75">
      <c r="A16" s="236" t="s">
        <v>3144</v>
      </c>
      <c r="B16" s="237"/>
      <c r="C16" s="246"/>
      <c r="D16" s="246"/>
      <c r="E16" s="247"/>
      <c r="F16" s="247"/>
      <c r="G16" s="247"/>
      <c r="H16" s="247"/>
      <c r="I16" s="247"/>
      <c r="J16" s="247"/>
      <c r="K16" s="237"/>
    </row>
    <row r="17" spans="1:11" ht="15.75">
      <c r="A17" s="248"/>
      <c r="B17" s="604" t="s">
        <v>3145</v>
      </c>
      <c r="C17" s="606" t="s">
        <v>3146</v>
      </c>
      <c r="D17" s="607"/>
      <c r="E17" s="606" t="s">
        <v>3147</v>
      </c>
      <c r="F17" s="607"/>
      <c r="G17" s="591" t="s">
        <v>3148</v>
      </c>
      <c r="H17" s="591"/>
      <c r="I17" s="249"/>
      <c r="J17" s="249"/>
      <c r="K17" s="250"/>
    </row>
    <row r="18" spans="1:11" ht="15.75">
      <c r="A18" s="251"/>
      <c r="B18" s="605"/>
      <c r="C18" s="252" t="s">
        <v>3149</v>
      </c>
      <c r="D18" s="253" t="s">
        <v>3150</v>
      </c>
      <c r="E18" s="252" t="s">
        <v>3149</v>
      </c>
      <c r="F18" s="253" t="s">
        <v>3150</v>
      </c>
      <c r="G18" s="252" t="s">
        <v>3149</v>
      </c>
      <c r="H18" s="253" t="s">
        <v>3150</v>
      </c>
      <c r="I18" s="249"/>
      <c r="J18" s="249"/>
      <c r="K18" s="250"/>
    </row>
    <row r="19" spans="1:11" ht="15.75">
      <c r="A19" s="254" t="s">
        <v>3151</v>
      </c>
      <c r="B19" s="255" t="s">
        <v>3152</v>
      </c>
      <c r="C19" s="256" t="s">
        <v>3153</v>
      </c>
      <c r="D19" s="256" t="s">
        <v>3154</v>
      </c>
      <c r="E19" s="256" t="s">
        <v>3155</v>
      </c>
      <c r="F19" s="256" t="s">
        <v>3154</v>
      </c>
      <c r="G19" s="256" t="s">
        <v>3153</v>
      </c>
      <c r="H19" s="256" t="s">
        <v>3154</v>
      </c>
      <c r="I19" s="249"/>
      <c r="J19" s="249"/>
      <c r="K19" s="257"/>
    </row>
    <row r="20" spans="1:11" ht="15.75">
      <c r="A20" s="254" t="s">
        <v>3156</v>
      </c>
      <c r="B20" s="592" t="s">
        <v>3072</v>
      </c>
      <c r="C20" s="595" t="s">
        <v>3157</v>
      </c>
      <c r="D20" s="595" t="s">
        <v>3158</v>
      </c>
      <c r="E20" s="595" t="s">
        <v>3159</v>
      </c>
      <c r="F20" s="595" t="s">
        <v>3160</v>
      </c>
      <c r="G20" s="595" t="s">
        <v>3157</v>
      </c>
      <c r="H20" s="595" t="s">
        <v>3161</v>
      </c>
      <c r="I20" s="249"/>
      <c r="J20" s="249"/>
      <c r="K20" s="257"/>
    </row>
    <row r="21" spans="1:11" ht="15.75">
      <c r="A21" s="254" t="s">
        <v>3162</v>
      </c>
      <c r="B21" s="593"/>
      <c r="C21" s="596"/>
      <c r="D21" s="596"/>
      <c r="E21" s="596"/>
      <c r="F21" s="596"/>
      <c r="G21" s="596"/>
      <c r="H21" s="596"/>
      <c r="I21" s="249"/>
      <c r="J21" s="249"/>
      <c r="K21" s="257"/>
    </row>
    <row r="22" spans="1:11" ht="15.75">
      <c r="A22" s="254" t="s">
        <v>3163</v>
      </c>
      <c r="B22" s="593"/>
      <c r="C22" s="596"/>
      <c r="D22" s="596"/>
      <c r="E22" s="596"/>
      <c r="F22" s="596"/>
      <c r="G22" s="596"/>
      <c r="H22" s="596"/>
      <c r="I22" s="249"/>
      <c r="J22" s="249"/>
      <c r="K22" s="257"/>
    </row>
    <row r="23" spans="1:11" ht="15.75">
      <c r="A23" s="254" t="s">
        <v>1396</v>
      </c>
      <c r="B23" s="593"/>
      <c r="C23" s="596"/>
      <c r="D23" s="596"/>
      <c r="E23" s="596"/>
      <c r="F23" s="596"/>
      <c r="G23" s="596"/>
      <c r="H23" s="596"/>
      <c r="I23" s="249"/>
      <c r="J23" s="249"/>
      <c r="K23" s="257"/>
    </row>
    <row r="24" spans="1:11" ht="15.75">
      <c r="A24" s="254" t="s">
        <v>3164</v>
      </c>
      <c r="B24" s="593"/>
      <c r="C24" s="596"/>
      <c r="D24" s="596"/>
      <c r="E24" s="596"/>
      <c r="F24" s="596"/>
      <c r="G24" s="596"/>
      <c r="H24" s="596"/>
      <c r="I24" s="249"/>
      <c r="J24" s="249"/>
      <c r="K24" s="257"/>
    </row>
    <row r="25" spans="1:11" ht="30">
      <c r="A25" s="258" t="s">
        <v>3165</v>
      </c>
      <c r="B25" s="593"/>
      <c r="C25" s="596"/>
      <c r="D25" s="596"/>
      <c r="E25" s="596"/>
      <c r="F25" s="596"/>
      <c r="G25" s="596"/>
      <c r="H25" s="596"/>
      <c r="I25" s="249"/>
      <c r="J25" s="249"/>
      <c r="K25" s="257"/>
    </row>
    <row r="26" spans="1:11" ht="30">
      <c r="A26" s="258" t="s">
        <v>3166</v>
      </c>
      <c r="B26" s="594"/>
      <c r="C26" s="597"/>
      <c r="D26" s="597"/>
      <c r="E26" s="597"/>
      <c r="F26" s="597"/>
      <c r="G26" s="597"/>
      <c r="H26" s="597"/>
      <c r="I26" s="249"/>
      <c r="J26" s="249"/>
      <c r="K26" s="257"/>
    </row>
    <row r="27" spans="1:11" ht="30">
      <c r="A27" s="259" t="s">
        <v>3167</v>
      </c>
      <c r="B27" s="260" t="s">
        <v>3124</v>
      </c>
      <c r="C27" s="260" t="s">
        <v>3168</v>
      </c>
      <c r="D27" s="260" t="s">
        <v>3169</v>
      </c>
      <c r="E27" s="260" t="s">
        <v>3170</v>
      </c>
      <c r="F27" s="260" t="s">
        <v>3160</v>
      </c>
      <c r="G27" s="260" t="s">
        <v>3168</v>
      </c>
      <c r="H27" s="260" t="s">
        <v>3171</v>
      </c>
      <c r="I27" s="249"/>
      <c r="J27" s="249"/>
      <c r="K27" s="257"/>
    </row>
    <row r="28" spans="1:11" ht="15.75">
      <c r="A28" s="261" t="s">
        <v>3172</v>
      </c>
      <c r="B28" s="262" t="s">
        <v>3173</v>
      </c>
      <c r="C28" s="262" t="s">
        <v>3168</v>
      </c>
      <c r="D28" s="262" t="s">
        <v>3158</v>
      </c>
      <c r="E28" s="262" t="s">
        <v>3174</v>
      </c>
      <c r="F28" s="262" t="s">
        <v>3160</v>
      </c>
      <c r="G28" s="262" t="s">
        <v>3157</v>
      </c>
      <c r="H28" s="262" t="s">
        <v>3161</v>
      </c>
      <c r="I28" s="249"/>
      <c r="J28" s="249"/>
      <c r="K28" s="257"/>
    </row>
    <row r="29" spans="1:11" ht="15.75">
      <c r="A29" s="261" t="s">
        <v>3175</v>
      </c>
      <c r="B29" s="262" t="s">
        <v>3176</v>
      </c>
      <c r="C29" s="262" t="s">
        <v>3168</v>
      </c>
      <c r="D29" s="262" t="s">
        <v>3169</v>
      </c>
      <c r="E29" s="262" t="s">
        <v>3159</v>
      </c>
      <c r="F29" s="262" t="s">
        <v>3160</v>
      </c>
      <c r="G29" s="262" t="s">
        <v>3157</v>
      </c>
      <c r="H29" s="262" t="s">
        <v>3161</v>
      </c>
      <c r="I29" s="249"/>
      <c r="J29" s="249"/>
      <c r="K29" s="257"/>
    </row>
    <row r="30" spans="1:11" ht="15.75">
      <c r="A30" s="237"/>
      <c r="B30" s="247"/>
      <c r="C30" s="247"/>
      <c r="D30" s="247"/>
      <c r="E30" s="237"/>
      <c r="F30" s="237"/>
      <c r="G30" s="237"/>
      <c r="H30" s="237"/>
      <c r="I30" s="237"/>
      <c r="J30" s="237"/>
      <c r="K30" s="237"/>
    </row>
    <row r="31" spans="1:11" ht="15.75">
      <c r="A31" s="263" t="s">
        <v>3177</v>
      </c>
      <c r="B31" s="247"/>
      <c r="C31" s="247"/>
      <c r="D31" s="247"/>
      <c r="E31" s="237"/>
      <c r="F31" s="237"/>
      <c r="G31" s="237"/>
      <c r="H31" s="237"/>
      <c r="I31" s="237"/>
      <c r="J31" s="237"/>
      <c r="K31" s="237"/>
    </row>
    <row r="32" spans="1:11" ht="15.75">
      <c r="A32" s="264" t="s">
        <v>3178</v>
      </c>
      <c r="B32" s="265">
        <v>5436369302.4499998</v>
      </c>
      <c r="C32" s="237"/>
      <c r="D32" s="237"/>
      <c r="E32" s="237"/>
      <c r="F32" s="237"/>
      <c r="G32" s="237"/>
      <c r="H32" s="237"/>
      <c r="I32" s="237"/>
      <c r="J32" s="237"/>
      <c r="K32" s="237"/>
    </row>
    <row r="33" spans="1:11" ht="15.75">
      <c r="A33" s="264" t="s">
        <v>3179</v>
      </c>
      <c r="B33" s="266">
        <v>48443</v>
      </c>
      <c r="C33" s="237"/>
      <c r="D33" s="237"/>
      <c r="E33" s="237"/>
      <c r="F33" s="237"/>
      <c r="G33" s="237"/>
      <c r="H33" s="237"/>
      <c r="I33" s="237"/>
      <c r="J33" s="237"/>
      <c r="K33" s="237"/>
    </row>
    <row r="34" spans="1:11" ht="15.75">
      <c r="A34" s="267" t="s">
        <v>3180</v>
      </c>
      <c r="B34" s="268" t="s">
        <v>3181</v>
      </c>
      <c r="C34" s="237"/>
      <c r="D34" s="237"/>
      <c r="E34" s="237"/>
      <c r="F34" s="237"/>
      <c r="G34" s="237"/>
      <c r="H34" s="237"/>
      <c r="I34" s="237"/>
      <c r="J34" s="237"/>
      <c r="K34" s="237"/>
    </row>
    <row r="35" spans="1:11" ht="15.75">
      <c r="A35" s="264" t="s">
        <v>3182</v>
      </c>
      <c r="B35" s="269">
        <v>4.3491809014093163E-2</v>
      </c>
      <c r="C35" s="237"/>
      <c r="D35" s="237"/>
      <c r="E35" s="237"/>
      <c r="F35" s="237"/>
      <c r="G35" s="237"/>
      <c r="H35" s="237"/>
      <c r="I35" s="237"/>
      <c r="J35" s="237"/>
      <c r="K35" s="237"/>
    </row>
    <row r="36" spans="1:11" ht="15.75">
      <c r="A36" s="264" t="s">
        <v>3183</v>
      </c>
      <c r="B36" s="265">
        <v>0</v>
      </c>
      <c r="C36" s="237"/>
      <c r="D36" s="237"/>
      <c r="E36" s="237"/>
      <c r="F36" s="237"/>
      <c r="G36" s="237"/>
      <c r="H36" s="237"/>
      <c r="I36" s="237"/>
      <c r="J36" s="237"/>
      <c r="K36" s="237"/>
    </row>
    <row r="37" spans="1:11" ht="15.75">
      <c r="A37" s="237"/>
      <c r="B37" s="237"/>
      <c r="C37" s="237"/>
      <c r="D37" s="237"/>
      <c r="E37" s="237"/>
      <c r="F37" s="237"/>
      <c r="G37" s="237"/>
      <c r="H37" s="237"/>
      <c r="I37" s="237"/>
      <c r="J37" s="237"/>
      <c r="K37" s="237"/>
    </row>
    <row r="38" spans="1:11" ht="15.75">
      <c r="A38" s="236" t="s">
        <v>3184</v>
      </c>
      <c r="B38" s="237"/>
      <c r="C38" s="237"/>
      <c r="D38" s="237"/>
      <c r="E38" s="237"/>
      <c r="F38" s="237"/>
      <c r="G38" s="237"/>
      <c r="H38" s="237"/>
      <c r="I38" s="237"/>
      <c r="J38" s="237"/>
      <c r="K38" s="237"/>
    </row>
    <row r="39" spans="1:11" ht="47.25">
      <c r="A39" s="270"/>
      <c r="B39" s="271" t="s">
        <v>3185</v>
      </c>
      <c r="C39" s="271" t="s">
        <v>3186</v>
      </c>
      <c r="D39" s="272" t="s">
        <v>3187</v>
      </c>
      <c r="E39" s="237"/>
      <c r="F39" s="237"/>
      <c r="G39" s="237"/>
      <c r="H39" s="237"/>
      <c r="I39" s="237"/>
      <c r="J39" s="237"/>
      <c r="K39" s="237"/>
    </row>
    <row r="40" spans="1:11" ht="15.75">
      <c r="A40" s="273" t="s">
        <v>3188</v>
      </c>
      <c r="B40" s="274">
        <v>26749645.390000001</v>
      </c>
      <c r="C40" s="275">
        <v>0</v>
      </c>
      <c r="D40" s="276" t="s">
        <v>3154</v>
      </c>
      <c r="E40" s="237"/>
      <c r="F40" s="237"/>
      <c r="G40" s="237"/>
      <c r="H40" s="237"/>
      <c r="I40" s="237"/>
      <c r="J40" s="237"/>
      <c r="K40" s="237"/>
    </row>
    <row r="41" spans="1:11" ht="15.75">
      <c r="A41" s="277" t="s">
        <v>3189</v>
      </c>
      <c r="B41" s="278">
        <v>18089478.449999999</v>
      </c>
      <c r="C41" s="278">
        <v>0</v>
      </c>
      <c r="D41" s="279"/>
      <c r="E41" s="237"/>
      <c r="F41" s="237"/>
      <c r="G41" s="237"/>
      <c r="H41" s="237"/>
      <c r="I41" s="237"/>
      <c r="J41" s="237"/>
      <c r="K41" s="237"/>
    </row>
    <row r="42" spans="1:11" ht="30">
      <c r="A42" s="280" t="s">
        <v>3190</v>
      </c>
      <c r="B42" s="281">
        <v>63615.17</v>
      </c>
      <c r="C42" s="281">
        <v>0</v>
      </c>
      <c r="D42" s="282"/>
      <c r="E42" s="237"/>
      <c r="F42" s="237"/>
      <c r="G42" s="237"/>
      <c r="H42" s="237"/>
      <c r="I42" s="237"/>
      <c r="J42" s="237"/>
      <c r="K42" s="237"/>
    </row>
    <row r="43" spans="1:11" ht="45">
      <c r="A43" s="280" t="s">
        <v>3191</v>
      </c>
      <c r="B43" s="281">
        <v>12.34</v>
      </c>
      <c r="C43" s="281">
        <v>0</v>
      </c>
      <c r="D43" s="282"/>
      <c r="E43" s="237"/>
      <c r="F43" s="237"/>
      <c r="G43" s="237"/>
      <c r="H43" s="237"/>
      <c r="I43" s="237"/>
      <c r="J43" s="237"/>
      <c r="K43" s="237"/>
    </row>
    <row r="44" spans="1:11" ht="15.75">
      <c r="A44" s="280" t="s">
        <v>3192</v>
      </c>
      <c r="B44" s="281">
        <v>1628732.78</v>
      </c>
      <c r="C44" s="281">
        <v>0</v>
      </c>
      <c r="D44" s="282"/>
      <c r="E44" s="237"/>
      <c r="F44" s="237"/>
      <c r="G44" s="237"/>
      <c r="H44" s="237"/>
      <c r="I44" s="237"/>
      <c r="J44" s="237"/>
      <c r="K44" s="237"/>
    </row>
    <row r="45" spans="1:11" ht="30">
      <c r="A45" s="280" t="s">
        <v>3193</v>
      </c>
      <c r="B45" s="281">
        <v>0</v>
      </c>
      <c r="C45" s="281">
        <v>0</v>
      </c>
      <c r="D45" s="282"/>
      <c r="E45" s="237"/>
      <c r="F45" s="237"/>
      <c r="G45" s="237"/>
      <c r="H45" s="237"/>
      <c r="I45" s="237"/>
      <c r="J45" s="237"/>
      <c r="K45" s="237"/>
    </row>
    <row r="46" spans="1:11" ht="19.5" customHeight="1">
      <c r="A46" s="280" t="s">
        <v>3194</v>
      </c>
      <c r="B46" s="281">
        <v>362784.93</v>
      </c>
      <c r="C46" s="281">
        <v>0</v>
      </c>
      <c r="D46" s="282"/>
      <c r="E46" s="237"/>
      <c r="F46" s="237"/>
      <c r="G46" s="237"/>
      <c r="H46" s="237"/>
      <c r="I46" s="237"/>
      <c r="J46" s="237"/>
      <c r="K46" s="237"/>
    </row>
    <row r="47" spans="1:11" ht="30" hidden="1">
      <c r="A47" s="280" t="s">
        <v>3195</v>
      </c>
      <c r="B47" s="281">
        <v>0</v>
      </c>
      <c r="C47" s="281">
        <v>0</v>
      </c>
      <c r="D47" s="282"/>
      <c r="E47" s="237"/>
      <c r="F47" s="237"/>
      <c r="G47" s="237"/>
      <c r="H47" s="237"/>
      <c r="I47" s="237"/>
      <c r="J47" s="237"/>
      <c r="K47" s="237"/>
    </row>
    <row r="48" spans="1:11" ht="30" hidden="1">
      <c r="A48" s="280" t="s">
        <v>3196</v>
      </c>
      <c r="B48" s="281">
        <v>0</v>
      </c>
      <c r="C48" s="281">
        <v>0</v>
      </c>
      <c r="D48" s="282"/>
      <c r="E48" s="237"/>
      <c r="F48" s="237"/>
      <c r="G48" s="237"/>
      <c r="H48" s="237"/>
      <c r="I48" s="237"/>
      <c r="J48" s="237"/>
      <c r="K48" s="237"/>
    </row>
    <row r="49" spans="1:11" ht="15.75" hidden="1">
      <c r="A49" s="280" t="s">
        <v>3197</v>
      </c>
      <c r="B49" s="281">
        <v>6605021.7199999997</v>
      </c>
      <c r="C49" s="281">
        <v>0</v>
      </c>
      <c r="D49" s="282"/>
      <c r="E49" s="237"/>
      <c r="F49" s="237"/>
      <c r="G49" s="237"/>
      <c r="H49" s="237"/>
      <c r="I49" s="237"/>
      <c r="J49" s="237"/>
      <c r="K49" s="237"/>
    </row>
    <row r="50" spans="1:11" ht="30" hidden="1">
      <c r="A50" s="280" t="s">
        <v>3198</v>
      </c>
      <c r="B50" s="281">
        <v>0</v>
      </c>
      <c r="C50" s="281">
        <v>0</v>
      </c>
      <c r="D50" s="282"/>
      <c r="E50" s="237"/>
      <c r="F50" s="237"/>
      <c r="G50" s="237"/>
      <c r="H50" s="237"/>
      <c r="I50" s="237"/>
      <c r="J50" s="237"/>
      <c r="K50" s="237"/>
    </row>
    <row r="51" spans="1:11" ht="45" hidden="1">
      <c r="A51" s="280" t="s">
        <v>3199</v>
      </c>
      <c r="B51" s="281">
        <v>0</v>
      </c>
      <c r="C51" s="281">
        <v>0</v>
      </c>
      <c r="D51" s="282"/>
      <c r="E51" s="237"/>
      <c r="F51" s="237"/>
      <c r="G51" s="237"/>
      <c r="H51" s="237"/>
      <c r="I51" s="237"/>
      <c r="J51" s="237"/>
      <c r="K51" s="237"/>
    </row>
    <row r="52" spans="1:11" ht="32.25" customHeight="1">
      <c r="A52" s="280" t="s">
        <v>3200</v>
      </c>
      <c r="B52" s="281">
        <v>0</v>
      </c>
      <c r="C52" s="281">
        <v>0</v>
      </c>
      <c r="D52" s="282"/>
      <c r="E52" s="237"/>
      <c r="F52" s="237"/>
      <c r="G52" s="237"/>
      <c r="H52" s="237"/>
      <c r="I52" s="237"/>
      <c r="J52" s="237"/>
      <c r="K52" s="237"/>
    </row>
    <row r="53" spans="1:11" ht="15.75">
      <c r="A53" s="283" t="s">
        <v>3201</v>
      </c>
      <c r="B53" s="274">
        <v>26749645.390000001</v>
      </c>
      <c r="C53" s="274">
        <v>0</v>
      </c>
      <c r="D53" s="274">
        <v>26749645.390000001</v>
      </c>
      <c r="E53" s="237"/>
      <c r="F53" s="237"/>
      <c r="G53" s="237"/>
      <c r="H53" s="237"/>
      <c r="I53" s="237"/>
      <c r="J53" s="237"/>
      <c r="K53" s="237"/>
    </row>
    <row r="54" spans="1:11" ht="30">
      <c r="A54" s="284" t="s">
        <v>3202</v>
      </c>
      <c r="B54" s="285">
        <v>0</v>
      </c>
      <c r="C54" s="285">
        <v>0</v>
      </c>
      <c r="D54" s="285">
        <v>0</v>
      </c>
      <c r="E54" s="237"/>
      <c r="F54" s="237"/>
      <c r="G54" s="237"/>
      <c r="H54" s="237"/>
      <c r="I54" s="237"/>
      <c r="J54" s="237"/>
      <c r="K54" s="237"/>
    </row>
    <row r="55" spans="1:11" ht="15.75">
      <c r="A55" s="284" t="s">
        <v>3203</v>
      </c>
      <c r="B55" s="282"/>
      <c r="C55" s="285"/>
      <c r="D55" s="282"/>
      <c r="E55" s="237"/>
      <c r="F55" s="237"/>
      <c r="G55" s="237"/>
      <c r="H55" s="237"/>
      <c r="I55" s="237"/>
      <c r="J55" s="237"/>
      <c r="K55" s="237"/>
    </row>
    <row r="56" spans="1:11" ht="15.75">
      <c r="A56" s="286" t="s">
        <v>3204</v>
      </c>
      <c r="B56" s="285">
        <v>362925.72</v>
      </c>
      <c r="C56" s="285">
        <v>0</v>
      </c>
      <c r="D56" s="285">
        <v>362925.72</v>
      </c>
      <c r="E56" s="237"/>
      <c r="F56" s="237"/>
      <c r="G56" s="237"/>
      <c r="H56" s="237"/>
      <c r="I56" s="237"/>
      <c r="J56" s="237"/>
      <c r="K56" s="237"/>
    </row>
    <row r="57" spans="1:11" ht="15.75">
      <c r="A57" s="286" t="s">
        <v>3205</v>
      </c>
      <c r="B57" s="285">
        <v>8333.33</v>
      </c>
      <c r="C57" s="285">
        <v>0</v>
      </c>
      <c r="D57" s="285">
        <v>8333.33</v>
      </c>
      <c r="E57" s="237"/>
      <c r="F57" s="237"/>
      <c r="G57" s="237"/>
      <c r="H57" s="237"/>
      <c r="I57" s="237"/>
      <c r="J57" s="237"/>
      <c r="K57" s="237"/>
    </row>
    <row r="58" spans="1:11" ht="15.75">
      <c r="A58" s="286" t="s">
        <v>3206</v>
      </c>
      <c r="B58" s="285">
        <v>33999.11</v>
      </c>
      <c r="C58" s="285">
        <v>0</v>
      </c>
      <c r="D58" s="285">
        <v>33999.11</v>
      </c>
      <c r="E58" s="237"/>
      <c r="F58" s="237"/>
      <c r="G58" s="237"/>
      <c r="H58" s="237"/>
      <c r="I58" s="237"/>
      <c r="J58" s="237"/>
      <c r="K58" s="237"/>
    </row>
    <row r="59" spans="1:11" ht="15.75">
      <c r="A59" s="286" t="s">
        <v>3207</v>
      </c>
      <c r="B59" s="285">
        <v>0</v>
      </c>
      <c r="C59" s="285">
        <v>0</v>
      </c>
      <c r="D59" s="285">
        <v>0</v>
      </c>
      <c r="E59" s="237"/>
      <c r="F59" s="237"/>
      <c r="G59" s="237"/>
      <c r="H59" s="237"/>
      <c r="I59" s="237"/>
      <c r="J59" s="237"/>
      <c r="K59" s="237"/>
    </row>
    <row r="60" spans="1:11" ht="15.75">
      <c r="A60" s="286" t="s">
        <v>3208</v>
      </c>
      <c r="B60" s="285">
        <v>15720</v>
      </c>
      <c r="C60" s="285">
        <v>0</v>
      </c>
      <c r="D60" s="285">
        <v>15720</v>
      </c>
      <c r="E60" s="237"/>
      <c r="F60" s="237"/>
      <c r="G60" s="237"/>
      <c r="H60" s="237"/>
      <c r="I60" s="237"/>
      <c r="J60" s="237"/>
      <c r="K60" s="237"/>
    </row>
    <row r="61" spans="1:11" ht="15.75">
      <c r="A61" s="286" t="s">
        <v>3209</v>
      </c>
      <c r="B61" s="285">
        <v>0</v>
      </c>
      <c r="C61" s="285">
        <v>0</v>
      </c>
      <c r="D61" s="285">
        <v>0</v>
      </c>
      <c r="E61" s="237"/>
      <c r="F61" s="237"/>
      <c r="G61" s="237"/>
      <c r="H61" s="237"/>
      <c r="I61" s="237"/>
      <c r="J61" s="237"/>
      <c r="K61" s="237"/>
    </row>
    <row r="62" spans="1:11" ht="30">
      <c r="A62" s="284" t="s">
        <v>3210</v>
      </c>
      <c r="B62" s="285">
        <v>0</v>
      </c>
      <c r="C62" s="285">
        <v>0</v>
      </c>
      <c r="D62" s="285">
        <v>0</v>
      </c>
      <c r="E62" s="237"/>
      <c r="F62" s="237"/>
      <c r="G62" s="237"/>
      <c r="H62" s="237"/>
      <c r="I62" s="237"/>
      <c r="J62" s="237"/>
      <c r="K62" s="237"/>
    </row>
    <row r="63" spans="1:11" ht="30">
      <c r="A63" s="284" t="s">
        <v>3211</v>
      </c>
      <c r="B63" s="285">
        <v>4858148.18</v>
      </c>
      <c r="C63" s="285">
        <v>0</v>
      </c>
      <c r="D63" s="285">
        <v>4858148.18</v>
      </c>
      <c r="E63" s="237"/>
      <c r="F63" s="237"/>
      <c r="G63" s="237"/>
      <c r="H63" s="237"/>
      <c r="I63" s="237"/>
      <c r="J63" s="237"/>
      <c r="K63" s="237"/>
    </row>
    <row r="64" spans="1:11" ht="15.75">
      <c r="A64" s="284" t="s">
        <v>3212</v>
      </c>
      <c r="B64" s="285">
        <v>0</v>
      </c>
      <c r="C64" s="285">
        <v>0</v>
      </c>
      <c r="D64" s="285">
        <v>0</v>
      </c>
      <c r="E64" s="237"/>
      <c r="F64" s="237"/>
      <c r="G64" s="237"/>
      <c r="H64" s="237"/>
      <c r="I64" s="237"/>
      <c r="J64" s="237"/>
      <c r="K64" s="237"/>
    </row>
    <row r="65" spans="1:11" ht="15.75">
      <c r="A65" s="284" t="s">
        <v>3213</v>
      </c>
      <c r="B65" s="285">
        <v>0</v>
      </c>
      <c r="C65" s="285">
        <v>0</v>
      </c>
      <c r="D65" s="285">
        <v>0</v>
      </c>
      <c r="E65" s="237"/>
      <c r="F65" s="237"/>
      <c r="G65" s="237"/>
      <c r="H65" s="237"/>
      <c r="I65" s="237"/>
      <c r="J65" s="237"/>
      <c r="K65" s="237"/>
    </row>
    <row r="66" spans="1:11" ht="45">
      <c r="A66" s="284" t="s">
        <v>3214</v>
      </c>
      <c r="B66" s="285">
        <v>0</v>
      </c>
      <c r="C66" s="285">
        <v>0</v>
      </c>
      <c r="D66" s="285">
        <v>0</v>
      </c>
      <c r="E66" s="237"/>
      <c r="F66" s="237"/>
      <c r="G66" s="237"/>
      <c r="H66" s="237"/>
      <c r="I66" s="237"/>
      <c r="J66" s="237"/>
      <c r="K66" s="237"/>
    </row>
    <row r="67" spans="1:11" ht="30">
      <c r="A67" s="286" t="s">
        <v>3215</v>
      </c>
      <c r="B67" s="285">
        <v>0</v>
      </c>
      <c r="C67" s="285">
        <v>0</v>
      </c>
      <c r="D67" s="285">
        <v>0</v>
      </c>
      <c r="E67" s="237"/>
      <c r="F67" s="237"/>
      <c r="G67" s="237"/>
      <c r="H67" s="237"/>
      <c r="I67" s="237"/>
      <c r="J67" s="237"/>
      <c r="K67" s="237"/>
    </row>
    <row r="68" spans="1:11" ht="45">
      <c r="A68" s="284" t="s">
        <v>3216</v>
      </c>
      <c r="B68" s="285">
        <v>0</v>
      </c>
      <c r="C68" s="285">
        <v>0</v>
      </c>
      <c r="D68" s="285">
        <v>0</v>
      </c>
      <c r="E68" s="237"/>
      <c r="F68" s="237"/>
      <c r="G68" s="237"/>
      <c r="H68" s="237"/>
      <c r="I68" s="237"/>
      <c r="J68" s="237"/>
      <c r="K68" s="237"/>
    </row>
    <row r="69" spans="1:11" ht="45">
      <c r="A69" s="286" t="s">
        <v>3217</v>
      </c>
      <c r="B69" s="285">
        <v>0</v>
      </c>
      <c r="C69" s="285">
        <v>0</v>
      </c>
      <c r="D69" s="285">
        <v>0</v>
      </c>
      <c r="E69" s="237"/>
      <c r="F69" s="237"/>
      <c r="G69" s="237"/>
      <c r="H69" s="237"/>
      <c r="I69" s="237"/>
      <c r="J69" s="237"/>
      <c r="K69" s="237"/>
    </row>
    <row r="70" spans="1:11" ht="30">
      <c r="A70" s="284" t="s">
        <v>3218</v>
      </c>
      <c r="B70" s="285">
        <v>0</v>
      </c>
      <c r="C70" s="285">
        <v>0</v>
      </c>
      <c r="D70" s="285">
        <v>0</v>
      </c>
      <c r="E70" s="237"/>
      <c r="F70" s="237"/>
      <c r="G70" s="237"/>
      <c r="H70" s="237"/>
      <c r="I70" s="237"/>
      <c r="J70" s="237"/>
      <c r="K70" s="237"/>
    </row>
    <row r="71" spans="1:11" ht="30">
      <c r="A71" s="284" t="s">
        <v>3219</v>
      </c>
      <c r="B71" s="285">
        <v>0</v>
      </c>
      <c r="C71" s="285">
        <v>0</v>
      </c>
      <c r="D71" s="285">
        <v>0</v>
      </c>
      <c r="E71" s="237"/>
      <c r="F71" s="237"/>
      <c r="G71" s="237"/>
      <c r="H71" s="237"/>
      <c r="I71" s="237"/>
      <c r="J71" s="237"/>
      <c r="K71" s="237"/>
    </row>
    <row r="72" spans="1:11" ht="30">
      <c r="A72" s="284" t="s">
        <v>3220</v>
      </c>
      <c r="B72" s="285">
        <v>250</v>
      </c>
      <c r="C72" s="285">
        <v>0</v>
      </c>
      <c r="D72" s="285">
        <v>250</v>
      </c>
      <c r="E72" s="237"/>
      <c r="F72" s="237"/>
      <c r="G72" s="237"/>
      <c r="H72" s="237"/>
      <c r="I72" s="237"/>
      <c r="J72" s="237"/>
      <c r="K72" s="237"/>
    </row>
    <row r="73" spans="1:11" ht="15.75">
      <c r="A73" s="284" t="s">
        <v>3221</v>
      </c>
      <c r="B73" s="285"/>
      <c r="C73" s="285"/>
      <c r="D73" s="285"/>
      <c r="E73" s="237"/>
      <c r="F73" s="237"/>
      <c r="G73" s="237"/>
      <c r="H73" s="237"/>
      <c r="I73" s="237"/>
      <c r="J73" s="237"/>
      <c r="K73" s="237"/>
    </row>
    <row r="74" spans="1:11" ht="15.75">
      <c r="A74" s="286" t="s">
        <v>3222</v>
      </c>
      <c r="B74" s="285">
        <v>20589484.34</v>
      </c>
      <c r="C74" s="285">
        <v>0</v>
      </c>
      <c r="D74" s="285">
        <v>20589484.34</v>
      </c>
      <c r="E74" s="237"/>
      <c r="F74" s="237"/>
      <c r="G74" s="237"/>
      <c r="H74" s="237"/>
      <c r="I74" s="237"/>
      <c r="J74" s="237"/>
      <c r="K74" s="237"/>
    </row>
    <row r="75" spans="1:11" ht="45">
      <c r="A75" s="287" t="s">
        <v>3223</v>
      </c>
      <c r="B75" s="288">
        <v>880784.71</v>
      </c>
      <c r="C75" s="288">
        <v>0</v>
      </c>
      <c r="D75" s="288">
        <v>880784.71</v>
      </c>
      <c r="E75" s="237"/>
      <c r="F75" s="237"/>
      <c r="G75" s="237"/>
      <c r="H75" s="237"/>
      <c r="I75" s="237"/>
      <c r="J75" s="237"/>
      <c r="K75" s="237"/>
    </row>
    <row r="76" spans="1:11" ht="15.75">
      <c r="A76" s="289"/>
      <c r="B76" s="290"/>
      <c r="C76" s="290"/>
      <c r="D76" s="291"/>
      <c r="E76" s="237"/>
      <c r="F76" s="237"/>
      <c r="G76" s="237"/>
      <c r="H76" s="237"/>
      <c r="I76" s="237"/>
      <c r="J76" s="237"/>
      <c r="K76" s="237"/>
    </row>
    <row r="77" spans="1:11" ht="15.75">
      <c r="A77" s="289"/>
      <c r="B77" s="290"/>
      <c r="C77" s="290"/>
      <c r="D77" s="291"/>
      <c r="E77" s="237"/>
      <c r="F77" s="237"/>
      <c r="G77" s="237"/>
      <c r="H77" s="237"/>
      <c r="I77" s="237"/>
      <c r="J77" s="237"/>
      <c r="K77" s="237"/>
    </row>
    <row r="78" spans="1:11" ht="47.25">
      <c r="A78" s="292"/>
      <c r="B78" s="271" t="s">
        <v>3185</v>
      </c>
      <c r="C78" s="271" t="s">
        <v>3186</v>
      </c>
      <c r="D78" s="272" t="s">
        <v>3187</v>
      </c>
      <c r="E78" s="237"/>
      <c r="F78" s="237"/>
      <c r="G78" s="237"/>
      <c r="H78" s="237"/>
      <c r="I78" s="237"/>
      <c r="J78" s="237"/>
      <c r="K78" s="237"/>
    </row>
    <row r="79" spans="1:11" ht="15.75">
      <c r="A79" s="293" t="s">
        <v>3224</v>
      </c>
      <c r="B79" s="294">
        <v>155941477.44</v>
      </c>
      <c r="C79" s="294">
        <v>0</v>
      </c>
      <c r="D79" s="295" t="s">
        <v>3154</v>
      </c>
      <c r="E79" s="237"/>
      <c r="F79" s="237"/>
      <c r="G79" s="237"/>
      <c r="H79" s="237"/>
      <c r="I79" s="237"/>
      <c r="J79" s="237"/>
      <c r="K79" s="237"/>
    </row>
    <row r="80" spans="1:11" ht="15.75">
      <c r="A80" s="296" t="s">
        <v>3225</v>
      </c>
      <c r="B80" s="297">
        <v>78879311.060000002</v>
      </c>
      <c r="C80" s="297">
        <v>0</v>
      </c>
      <c r="D80" s="279"/>
      <c r="E80" s="237"/>
      <c r="F80" s="237"/>
      <c r="G80" s="237"/>
      <c r="H80" s="237"/>
      <c r="I80" s="237"/>
      <c r="J80" s="237"/>
      <c r="K80" s="237"/>
    </row>
    <row r="81" spans="1:11" ht="15.75">
      <c r="A81" s="298" t="s">
        <v>3226</v>
      </c>
      <c r="B81" s="285">
        <v>70465784.650000006</v>
      </c>
      <c r="C81" s="285">
        <v>0</v>
      </c>
      <c r="D81" s="282"/>
      <c r="E81" s="237"/>
      <c r="F81" s="237"/>
      <c r="G81" s="237"/>
      <c r="H81" s="237"/>
      <c r="I81" s="237"/>
      <c r="J81" s="237"/>
      <c r="K81" s="237"/>
    </row>
    <row r="82" spans="1:11" ht="15.75">
      <c r="A82" s="298" t="s">
        <v>3227</v>
      </c>
      <c r="B82" s="285">
        <v>0</v>
      </c>
      <c r="C82" s="285">
        <v>0</v>
      </c>
      <c r="D82" s="282"/>
      <c r="E82" s="237"/>
      <c r="F82" s="237"/>
      <c r="G82" s="237"/>
      <c r="H82" s="237"/>
      <c r="I82" s="237"/>
      <c r="J82" s="237"/>
      <c r="K82" s="237"/>
    </row>
    <row r="83" spans="1:11" ht="15.75">
      <c r="A83" s="298" t="s">
        <v>3228</v>
      </c>
      <c r="B83" s="285">
        <v>0</v>
      </c>
      <c r="C83" s="285">
        <v>0</v>
      </c>
      <c r="D83" s="282"/>
      <c r="E83" s="237"/>
      <c r="F83" s="237"/>
      <c r="G83" s="237"/>
      <c r="H83" s="237"/>
      <c r="I83" s="237"/>
      <c r="J83" s="237"/>
      <c r="K83" s="237"/>
    </row>
    <row r="84" spans="1:11" ht="15.75">
      <c r="A84" s="298" t="s">
        <v>3229</v>
      </c>
      <c r="B84" s="285">
        <v>6596381.7300000004</v>
      </c>
      <c r="C84" s="285">
        <v>0</v>
      </c>
      <c r="D84" s="282"/>
      <c r="E84" s="237"/>
      <c r="F84" s="237"/>
      <c r="G84" s="237"/>
      <c r="H84" s="237"/>
      <c r="I84" s="237"/>
      <c r="J84" s="237"/>
      <c r="K84" s="237"/>
    </row>
    <row r="85" spans="1:11" ht="15.75">
      <c r="A85" s="298" t="s">
        <v>3230</v>
      </c>
      <c r="B85" s="285">
        <v>0</v>
      </c>
      <c r="C85" s="285">
        <v>0</v>
      </c>
      <c r="D85" s="282"/>
      <c r="E85" s="237"/>
      <c r="F85" s="237"/>
      <c r="G85" s="237"/>
      <c r="H85" s="237"/>
      <c r="I85" s="237"/>
      <c r="J85" s="237"/>
      <c r="K85" s="237"/>
    </row>
    <row r="86" spans="1:11" ht="15.75">
      <c r="A86" s="298" t="s">
        <v>3231</v>
      </c>
      <c r="B86" s="285">
        <v>0</v>
      </c>
      <c r="C86" s="285">
        <v>0</v>
      </c>
      <c r="D86" s="282"/>
      <c r="E86" s="237"/>
      <c r="F86" s="237"/>
      <c r="G86" s="237"/>
      <c r="H86" s="237"/>
      <c r="I86" s="237"/>
      <c r="J86" s="237"/>
      <c r="K86" s="237"/>
    </row>
    <row r="87" spans="1:11" ht="15.75">
      <c r="A87" s="299" t="s">
        <v>3232</v>
      </c>
      <c r="B87" s="288">
        <v>0</v>
      </c>
      <c r="C87" s="288">
        <v>0</v>
      </c>
      <c r="D87" s="300"/>
      <c r="E87" s="237"/>
      <c r="F87" s="237"/>
      <c r="G87" s="237"/>
      <c r="H87" s="237"/>
      <c r="I87" s="237"/>
      <c r="J87" s="237"/>
      <c r="K87" s="237"/>
    </row>
    <row r="88" spans="1:11" ht="15.75">
      <c r="A88" s="283" t="s">
        <v>3233</v>
      </c>
      <c r="B88" s="301">
        <v>155941477.44</v>
      </c>
      <c r="C88" s="274">
        <v>0</v>
      </c>
      <c r="D88" s="274">
        <v>155941477.44</v>
      </c>
      <c r="E88" s="237"/>
      <c r="F88" s="237"/>
      <c r="G88" s="237"/>
      <c r="H88" s="237"/>
      <c r="I88" s="237"/>
      <c r="J88" s="237"/>
      <c r="K88" s="237"/>
    </row>
    <row r="89" spans="1:11" ht="30">
      <c r="A89" s="302" t="s">
        <v>3234</v>
      </c>
      <c r="B89" s="297">
        <v>0</v>
      </c>
      <c r="C89" s="297">
        <v>0</v>
      </c>
      <c r="D89" s="297">
        <v>0</v>
      </c>
      <c r="E89" s="237"/>
      <c r="F89" s="237"/>
      <c r="G89" s="237"/>
      <c r="H89" s="237"/>
      <c r="I89" s="237"/>
      <c r="J89" s="237"/>
      <c r="K89" s="237"/>
    </row>
    <row r="90" spans="1:11" ht="45">
      <c r="A90" s="303" t="s">
        <v>3235</v>
      </c>
      <c r="B90" s="285">
        <v>865730.49</v>
      </c>
      <c r="C90" s="285">
        <v>0</v>
      </c>
      <c r="D90" s="285">
        <v>865730.49</v>
      </c>
      <c r="E90" s="237"/>
      <c r="F90" s="237"/>
      <c r="G90" s="237"/>
      <c r="H90" s="237"/>
      <c r="I90" s="237"/>
      <c r="J90" s="237"/>
      <c r="K90" s="237"/>
    </row>
    <row r="91" spans="1:11" ht="45">
      <c r="A91" s="304" t="s">
        <v>3236</v>
      </c>
      <c r="B91" s="285">
        <v>0</v>
      </c>
      <c r="C91" s="285">
        <v>0</v>
      </c>
      <c r="D91" s="285">
        <v>0</v>
      </c>
      <c r="E91" s="237"/>
      <c r="F91" s="237"/>
      <c r="G91" s="237"/>
      <c r="H91" s="237"/>
      <c r="I91" s="237"/>
      <c r="J91" s="237"/>
      <c r="K91" s="237"/>
    </row>
    <row r="92" spans="1:11" ht="60">
      <c r="A92" s="303" t="s">
        <v>3237</v>
      </c>
      <c r="B92" s="285">
        <v>0</v>
      </c>
      <c r="C92" s="285">
        <v>0</v>
      </c>
      <c r="D92" s="285">
        <v>0</v>
      </c>
      <c r="E92" s="237"/>
      <c r="F92" s="237"/>
      <c r="G92" s="237"/>
      <c r="H92" s="237"/>
      <c r="I92" s="237"/>
      <c r="J92" s="237"/>
      <c r="K92" s="237"/>
    </row>
    <row r="93" spans="1:11" ht="30">
      <c r="A93" s="304" t="s">
        <v>3238</v>
      </c>
      <c r="B93" s="285">
        <v>0</v>
      </c>
      <c r="C93" s="285">
        <v>0</v>
      </c>
      <c r="D93" s="285">
        <v>0</v>
      </c>
      <c r="E93" s="237"/>
      <c r="F93" s="237"/>
      <c r="G93" s="237"/>
      <c r="H93" s="237"/>
      <c r="I93" s="237"/>
      <c r="J93" s="237"/>
      <c r="K93" s="237"/>
    </row>
    <row r="94" spans="1:11" ht="60">
      <c r="A94" s="304" t="s">
        <v>3239</v>
      </c>
      <c r="B94" s="285"/>
      <c r="C94" s="285"/>
      <c r="D94" s="285"/>
      <c r="E94" s="237"/>
      <c r="F94" s="237"/>
      <c r="G94" s="237"/>
      <c r="H94" s="237"/>
      <c r="I94" s="237"/>
      <c r="J94" s="237"/>
      <c r="K94" s="237"/>
    </row>
    <row r="95" spans="1:11" ht="45">
      <c r="A95" s="304" t="s">
        <v>3240</v>
      </c>
      <c r="B95" s="285">
        <v>0</v>
      </c>
      <c r="C95" s="285">
        <v>0</v>
      </c>
      <c r="D95" s="285">
        <v>0</v>
      </c>
      <c r="E95" s="237"/>
      <c r="F95" s="237"/>
      <c r="G95" s="237"/>
      <c r="H95" s="237"/>
      <c r="I95" s="237"/>
      <c r="J95" s="237"/>
      <c r="K95" s="237"/>
    </row>
    <row r="96" spans="1:11" ht="30">
      <c r="A96" s="304" t="s">
        <v>3241</v>
      </c>
      <c r="B96" s="285">
        <v>0</v>
      </c>
      <c r="C96" s="285">
        <v>0</v>
      </c>
      <c r="D96" s="285">
        <v>0</v>
      </c>
      <c r="E96" s="237"/>
      <c r="F96" s="237"/>
      <c r="G96" s="237"/>
      <c r="H96" s="237"/>
      <c r="I96" s="237"/>
      <c r="J96" s="237"/>
      <c r="K96" s="237"/>
    </row>
    <row r="97" spans="1:11" ht="45">
      <c r="A97" s="305" t="s">
        <v>3242</v>
      </c>
      <c r="B97" s="288">
        <v>155075746.94999999</v>
      </c>
      <c r="C97" s="288">
        <v>0</v>
      </c>
      <c r="D97" s="288">
        <v>155075746.94999999</v>
      </c>
      <c r="E97" s="237"/>
      <c r="F97" s="237"/>
      <c r="G97" s="237"/>
      <c r="H97" s="237"/>
      <c r="I97" s="237"/>
      <c r="J97" s="237"/>
      <c r="K97" s="237"/>
    </row>
    <row r="98" spans="1:11" ht="15.75">
      <c r="A98" s="237"/>
      <c r="B98" s="306"/>
      <c r="C98" s="306"/>
      <c r="D98" s="307"/>
      <c r="E98" s="237"/>
      <c r="F98" s="237"/>
      <c r="G98" s="237"/>
      <c r="H98" s="237"/>
      <c r="I98" s="237"/>
      <c r="J98" s="237"/>
      <c r="K98" s="237"/>
    </row>
    <row r="99" spans="1:11" ht="15.75">
      <c r="A99" s="237"/>
      <c r="B99" s="306"/>
      <c r="C99" s="306"/>
      <c r="D99" s="307"/>
      <c r="E99" s="237"/>
      <c r="F99" s="237"/>
      <c r="G99" s="237"/>
      <c r="H99" s="237"/>
      <c r="I99" s="237"/>
      <c r="J99" s="237"/>
      <c r="K99" s="237"/>
    </row>
    <row r="100" spans="1:11" ht="47.25">
      <c r="A100" s="308"/>
      <c r="B100" s="271" t="s">
        <v>3185</v>
      </c>
      <c r="C100" s="271" t="s">
        <v>3186</v>
      </c>
      <c r="D100" s="272" t="s">
        <v>3187</v>
      </c>
      <c r="E100" s="237"/>
      <c r="F100" s="237"/>
      <c r="G100" s="237"/>
      <c r="H100" s="237"/>
      <c r="I100" s="237"/>
      <c r="J100" s="237"/>
      <c r="K100" s="237"/>
    </row>
    <row r="101" spans="1:11" ht="15.75">
      <c r="A101" s="264" t="s">
        <v>3243</v>
      </c>
      <c r="B101" s="309">
        <v>42898751.350000001</v>
      </c>
      <c r="C101" s="309">
        <v>42898751.350000001</v>
      </c>
      <c r="D101" s="309">
        <v>36349745.950000003</v>
      </c>
      <c r="E101" s="310"/>
      <c r="F101" s="237"/>
      <c r="G101" s="237"/>
      <c r="H101" s="237"/>
      <c r="I101" s="237"/>
      <c r="J101" s="237"/>
      <c r="K101" s="237"/>
    </row>
    <row r="102" spans="1:11" ht="15.75">
      <c r="A102" s="264" t="s">
        <v>3244</v>
      </c>
      <c r="B102" s="309">
        <v>26749645.390000001</v>
      </c>
      <c r="C102" s="309">
        <v>0</v>
      </c>
      <c r="D102" s="309">
        <v>0</v>
      </c>
      <c r="E102" s="237"/>
      <c r="F102" s="237"/>
      <c r="G102" s="237"/>
      <c r="H102" s="237"/>
      <c r="I102" s="237"/>
      <c r="J102" s="237"/>
      <c r="K102" s="237"/>
    </row>
    <row r="103" spans="1:11" ht="15.75">
      <c r="A103" s="264" t="s">
        <v>3245</v>
      </c>
      <c r="B103" s="309">
        <v>155941477.44</v>
      </c>
      <c r="C103" s="309">
        <v>0</v>
      </c>
      <c r="D103" s="309">
        <v>0</v>
      </c>
      <c r="E103" s="237"/>
      <c r="F103" s="237"/>
      <c r="G103" s="237"/>
      <c r="H103" s="237"/>
      <c r="I103" s="237"/>
      <c r="J103" s="237"/>
      <c r="K103" s="237"/>
    </row>
    <row r="104" spans="1:11" ht="15.75">
      <c r="A104" s="264" t="s">
        <v>3246</v>
      </c>
      <c r="B104" s="309">
        <v>0</v>
      </c>
      <c r="C104" s="309">
        <v>0</v>
      </c>
      <c r="D104" s="309">
        <v>0</v>
      </c>
      <c r="E104" s="237"/>
      <c r="F104" s="306"/>
      <c r="G104" s="237"/>
      <c r="H104" s="237"/>
      <c r="I104" s="237"/>
      <c r="J104" s="237"/>
      <c r="K104" s="237"/>
    </row>
    <row r="105" spans="1:11" ht="15.75">
      <c r="A105" s="264" t="s">
        <v>3247</v>
      </c>
      <c r="B105" s="309">
        <v>0</v>
      </c>
      <c r="C105" s="309">
        <v>0</v>
      </c>
      <c r="D105" s="309">
        <v>0</v>
      </c>
      <c r="E105" s="311"/>
      <c r="F105" s="237"/>
      <c r="G105" s="237"/>
      <c r="H105" s="237"/>
      <c r="I105" s="237"/>
      <c r="J105" s="237"/>
      <c r="K105" s="237"/>
    </row>
    <row r="106" spans="1:11" ht="15.75">
      <c r="A106" s="237" t="s">
        <v>3248</v>
      </c>
      <c r="B106" s="306"/>
      <c r="C106" s="306"/>
      <c r="D106" s="306"/>
      <c r="E106" s="311"/>
      <c r="F106" s="237"/>
      <c r="G106" s="237"/>
      <c r="H106" s="237"/>
      <c r="I106" s="237"/>
      <c r="J106" s="237"/>
      <c r="K106" s="237"/>
    </row>
    <row r="107" spans="1:11" ht="15.75">
      <c r="A107" s="237" t="s">
        <v>3249</v>
      </c>
      <c r="B107" s="306"/>
      <c r="C107" s="306"/>
      <c r="D107" s="306"/>
      <c r="E107" s="311"/>
      <c r="F107" s="237"/>
      <c r="G107" s="237"/>
      <c r="H107" s="237"/>
      <c r="I107" s="237"/>
      <c r="J107" s="237"/>
      <c r="K107" s="237"/>
    </row>
    <row r="108" spans="1:11" ht="15.75">
      <c r="A108" s="237"/>
      <c r="B108" s="237"/>
      <c r="C108" s="237"/>
      <c r="D108" s="237"/>
      <c r="E108" s="237"/>
      <c r="F108" s="237"/>
      <c r="G108" s="237"/>
      <c r="H108" s="237"/>
      <c r="I108" s="237"/>
      <c r="J108" s="237"/>
      <c r="K108" s="237"/>
    </row>
    <row r="109" spans="1:11" ht="15.75">
      <c r="A109" s="236" t="s">
        <v>3250</v>
      </c>
      <c r="B109" s="237"/>
      <c r="C109" s="237"/>
      <c r="D109" s="237"/>
      <c r="E109" s="237"/>
      <c r="F109" s="237"/>
      <c r="G109" s="237"/>
      <c r="H109" s="237"/>
      <c r="I109" s="237"/>
      <c r="J109" s="237"/>
      <c r="K109" s="237"/>
    </row>
    <row r="110" spans="1:11" ht="15.75">
      <c r="A110" s="270"/>
      <c r="B110" s="312" t="s">
        <v>1199</v>
      </c>
      <c r="C110" s="588" t="s">
        <v>3251</v>
      </c>
      <c r="D110" s="589"/>
      <c r="E110" s="237"/>
      <c r="F110" s="237"/>
      <c r="G110" s="237"/>
      <c r="H110" s="237"/>
      <c r="I110" s="237"/>
      <c r="J110" s="237"/>
      <c r="K110" s="237"/>
    </row>
    <row r="111" spans="1:11" ht="15.75">
      <c r="A111" s="267" t="s">
        <v>3252</v>
      </c>
      <c r="B111" s="313">
        <v>4529911189.79</v>
      </c>
      <c r="C111" s="590" t="s">
        <v>3253</v>
      </c>
      <c r="D111" s="589"/>
      <c r="E111" s="237"/>
      <c r="F111" s="237"/>
      <c r="G111" s="237"/>
      <c r="H111" s="237"/>
      <c r="I111" s="237"/>
      <c r="J111" s="237"/>
      <c r="K111" s="237"/>
    </row>
    <row r="112" spans="1:11" ht="15.75">
      <c r="A112" s="267" t="s">
        <v>3254</v>
      </c>
      <c r="B112" s="314">
        <v>0</v>
      </c>
      <c r="C112" s="590" t="s">
        <v>3255</v>
      </c>
      <c r="D112" s="589"/>
      <c r="E112" s="237"/>
      <c r="F112" s="237"/>
      <c r="G112" s="237"/>
      <c r="H112" s="237"/>
      <c r="I112" s="237"/>
      <c r="J112" s="237"/>
      <c r="K112" s="237"/>
    </row>
    <row r="113" spans="1:11" ht="15.75">
      <c r="A113" s="267" t="s">
        <v>3256</v>
      </c>
      <c r="B113" s="313">
        <v>0</v>
      </c>
      <c r="C113" s="590" t="s">
        <v>3257</v>
      </c>
      <c r="D113" s="589"/>
      <c r="E113" s="237"/>
      <c r="F113" s="237"/>
      <c r="G113" s="237"/>
      <c r="H113" s="237"/>
      <c r="I113" s="237"/>
      <c r="J113" s="237"/>
      <c r="K113" s="237"/>
    </row>
    <row r="114" spans="1:11" ht="15.75">
      <c r="A114" s="267" t="s">
        <v>3258</v>
      </c>
      <c r="B114" s="313">
        <v>0</v>
      </c>
      <c r="C114" s="590" t="s">
        <v>3259</v>
      </c>
      <c r="D114" s="563"/>
      <c r="E114" s="237"/>
      <c r="F114" s="237"/>
      <c r="G114" s="237"/>
      <c r="H114" s="237"/>
      <c r="I114" s="237"/>
      <c r="J114" s="237"/>
      <c r="K114" s="237"/>
    </row>
    <row r="115" spans="1:11" ht="15.75">
      <c r="A115" s="267" t="s">
        <v>3260</v>
      </c>
      <c r="B115" s="313">
        <v>0</v>
      </c>
      <c r="C115" s="590" t="s">
        <v>3261</v>
      </c>
      <c r="D115" s="563"/>
      <c r="E115" s="315"/>
      <c r="F115" s="237"/>
      <c r="G115" s="237"/>
      <c r="H115" s="237"/>
      <c r="I115" s="237"/>
      <c r="J115" s="237"/>
      <c r="K115" s="237"/>
    </row>
    <row r="116" spans="1:11" ht="15.75">
      <c r="A116" s="316" t="s">
        <v>3262</v>
      </c>
      <c r="B116" s="297">
        <v>0</v>
      </c>
      <c r="C116" s="580" t="s">
        <v>3263</v>
      </c>
      <c r="D116" s="555"/>
      <c r="E116" s="317"/>
      <c r="F116" s="237"/>
      <c r="G116" s="237"/>
      <c r="H116" s="237"/>
      <c r="I116" s="237"/>
      <c r="J116" s="237"/>
      <c r="K116" s="237"/>
    </row>
    <row r="117" spans="1:11" ht="15.75">
      <c r="A117" s="299"/>
      <c r="B117" s="288"/>
      <c r="C117" s="581"/>
      <c r="D117" s="558"/>
      <c r="E117" s="317"/>
      <c r="F117" s="237"/>
      <c r="G117" s="237"/>
      <c r="H117" s="237"/>
      <c r="I117" s="237"/>
      <c r="J117" s="237"/>
      <c r="K117" s="237"/>
    </row>
    <row r="118" spans="1:11" ht="15.75">
      <c r="A118" s="299" t="s">
        <v>2735</v>
      </c>
      <c r="B118" s="288">
        <v>0</v>
      </c>
      <c r="C118" s="581" t="s">
        <v>3264</v>
      </c>
      <c r="D118" s="558"/>
      <c r="E118" s="237"/>
      <c r="F118" s="237"/>
      <c r="G118" s="237"/>
      <c r="H118" s="237"/>
      <c r="I118" s="237"/>
      <c r="J118" s="237"/>
      <c r="K118" s="237"/>
    </row>
    <row r="119" spans="1:11" ht="30">
      <c r="A119" s="318" t="s">
        <v>3265</v>
      </c>
      <c r="B119" s="313">
        <v>4529911189.79</v>
      </c>
      <c r="C119" s="237"/>
      <c r="D119" s="237"/>
      <c r="E119" s="237"/>
      <c r="F119" s="237"/>
      <c r="G119" s="237"/>
      <c r="H119" s="237"/>
      <c r="I119" s="237"/>
      <c r="J119" s="237"/>
      <c r="K119" s="237"/>
    </row>
    <row r="120" spans="1:11" ht="15.75">
      <c r="A120" s="319" t="s">
        <v>3266</v>
      </c>
      <c r="B120" s="320" t="s">
        <v>3254</v>
      </c>
      <c r="C120" s="315"/>
      <c r="D120" s="237"/>
      <c r="E120" s="237"/>
      <c r="F120" s="237"/>
      <c r="G120" s="237"/>
      <c r="H120" s="237"/>
      <c r="I120" s="237"/>
      <c r="J120" s="237"/>
      <c r="K120" s="237"/>
    </row>
    <row r="121" spans="1:11" ht="15.75">
      <c r="A121" s="321" t="s">
        <v>3267</v>
      </c>
      <c r="B121" s="322"/>
      <c r="C121" s="315"/>
      <c r="D121" s="237"/>
      <c r="E121" s="237"/>
      <c r="F121" s="237"/>
      <c r="G121" s="237"/>
      <c r="H121" s="237"/>
      <c r="I121" s="237"/>
      <c r="J121" s="237"/>
      <c r="K121" s="237"/>
    </row>
    <row r="122" spans="1:11" ht="15.75">
      <c r="A122" s="323" t="s">
        <v>3268</v>
      </c>
      <c r="B122" s="324"/>
      <c r="C122" s="240"/>
      <c r="D122" s="237"/>
      <c r="E122" s="237"/>
      <c r="F122" s="237"/>
      <c r="G122" s="237"/>
      <c r="H122" s="237"/>
      <c r="I122" s="237"/>
      <c r="J122" s="237"/>
      <c r="K122" s="237"/>
    </row>
    <row r="123" spans="1:11" ht="15.75">
      <c r="A123" s="325" t="s">
        <v>3269</v>
      </c>
      <c r="B123" s="324"/>
      <c r="C123" s="240"/>
      <c r="D123" s="237"/>
      <c r="E123" s="237"/>
      <c r="F123" s="237"/>
      <c r="G123" s="237"/>
      <c r="H123" s="237"/>
      <c r="I123" s="237"/>
      <c r="J123" s="237"/>
      <c r="K123" s="237"/>
    </row>
    <row r="124" spans="1:11" ht="15.75">
      <c r="A124" s="582" t="s">
        <v>3270</v>
      </c>
      <c r="B124" s="583"/>
      <c r="C124" s="315"/>
      <c r="D124" s="237"/>
      <c r="E124" s="237"/>
      <c r="F124" s="237"/>
      <c r="G124" s="237"/>
      <c r="H124" s="237"/>
      <c r="I124" s="237"/>
      <c r="J124" s="237"/>
      <c r="K124" s="237"/>
    </row>
    <row r="125" spans="1:11" ht="15.75">
      <c r="A125" s="264" t="s">
        <v>3271</v>
      </c>
      <c r="B125" s="326">
        <v>0.875</v>
      </c>
      <c r="C125" s="237"/>
      <c r="D125" s="237"/>
      <c r="E125" s="237"/>
      <c r="F125" s="237"/>
      <c r="G125" s="237"/>
      <c r="H125" s="237"/>
      <c r="I125" s="237"/>
      <c r="J125" s="237"/>
      <c r="K125" s="237"/>
    </row>
    <row r="126" spans="1:11" ht="15.75">
      <c r="A126" s="264" t="s">
        <v>3272</v>
      </c>
      <c r="B126" s="327">
        <v>0.875</v>
      </c>
      <c r="C126" s="237"/>
      <c r="D126" s="237"/>
      <c r="E126" s="237"/>
      <c r="F126" s="237"/>
      <c r="G126" s="237"/>
      <c r="H126" s="237"/>
      <c r="I126" s="237"/>
      <c r="J126" s="237"/>
      <c r="K126" s="237"/>
    </row>
    <row r="127" spans="1:11" ht="15.75">
      <c r="A127" s="264" t="s">
        <v>3273</v>
      </c>
      <c r="B127" s="327">
        <v>0.995</v>
      </c>
      <c r="C127" s="237"/>
      <c r="D127" s="237"/>
      <c r="E127" s="237"/>
      <c r="F127" s="237"/>
      <c r="G127" s="237"/>
      <c r="H127" s="237"/>
      <c r="I127" s="237"/>
      <c r="J127" s="237"/>
      <c r="K127" s="237"/>
    </row>
    <row r="128" spans="1:11" ht="15.75">
      <c r="A128" s="264" t="s">
        <v>3274</v>
      </c>
      <c r="B128" s="327">
        <v>0.92569999999999997</v>
      </c>
      <c r="C128" s="237"/>
      <c r="D128" s="237"/>
      <c r="E128" s="237"/>
      <c r="F128" s="237"/>
      <c r="G128" s="237"/>
      <c r="H128" s="237"/>
      <c r="I128" s="237"/>
      <c r="J128" s="237"/>
      <c r="K128" s="237"/>
    </row>
    <row r="129" spans="1:11" ht="15.75">
      <c r="A129" s="264" t="s">
        <v>3275</v>
      </c>
      <c r="B129" s="328" t="s">
        <v>3154</v>
      </c>
      <c r="C129" s="237"/>
      <c r="D129" s="237"/>
      <c r="E129" s="237"/>
      <c r="F129" s="237"/>
      <c r="G129" s="237"/>
      <c r="H129" s="237"/>
      <c r="I129" s="237"/>
      <c r="J129" s="237"/>
      <c r="K129" s="237"/>
    </row>
    <row r="130" spans="1:11" ht="15.75">
      <c r="A130" s="264" t="s">
        <v>3276</v>
      </c>
      <c r="B130" s="329">
        <v>1316827717.25</v>
      </c>
      <c r="C130" s="310"/>
      <c r="D130" s="237"/>
      <c r="E130" s="237"/>
      <c r="F130" s="237"/>
      <c r="G130" s="237"/>
      <c r="H130" s="237"/>
      <c r="I130" s="237"/>
      <c r="J130" s="237"/>
      <c r="K130" s="237"/>
    </row>
    <row r="131" spans="1:11" ht="15.75">
      <c r="A131" s="264" t="s">
        <v>3277</v>
      </c>
      <c r="B131" s="327">
        <v>0.4098330244156928</v>
      </c>
      <c r="C131" s="310"/>
      <c r="D131" s="237"/>
      <c r="E131" s="237"/>
      <c r="F131" s="237"/>
      <c r="G131" s="237"/>
      <c r="H131" s="237"/>
      <c r="I131" s="237"/>
      <c r="J131" s="237"/>
      <c r="K131" s="237"/>
    </row>
    <row r="132" spans="1:11" ht="15.75">
      <c r="A132" s="330"/>
      <c r="B132" s="330"/>
      <c r="C132" s="330"/>
      <c r="D132" s="330"/>
      <c r="E132" s="330"/>
      <c r="F132" s="330"/>
      <c r="G132" s="237"/>
      <c r="H132" s="237"/>
      <c r="I132" s="237"/>
      <c r="J132" s="237"/>
      <c r="K132" s="237"/>
    </row>
    <row r="133" spans="1:11" ht="15.75">
      <c r="A133" s="237"/>
      <c r="B133" s="331"/>
      <c r="C133" s="310"/>
      <c r="D133" s="237"/>
      <c r="E133" s="237"/>
      <c r="F133" s="237"/>
      <c r="G133" s="237"/>
      <c r="H133" s="237"/>
      <c r="I133" s="237"/>
      <c r="J133" s="237"/>
      <c r="K133" s="237"/>
    </row>
    <row r="134" spans="1:11" ht="15.75">
      <c r="A134" s="236" t="s">
        <v>3278</v>
      </c>
      <c r="B134" s="237"/>
      <c r="C134" s="237"/>
      <c r="D134" s="237"/>
      <c r="E134" s="237"/>
      <c r="F134" s="237"/>
      <c r="G134" s="237"/>
      <c r="H134" s="237"/>
      <c r="I134" s="237"/>
      <c r="J134" s="237"/>
      <c r="K134" s="237"/>
    </row>
    <row r="135" spans="1:11" ht="15.75">
      <c r="A135" s="238" t="s">
        <v>3279</v>
      </c>
      <c r="B135" s="332" t="s">
        <v>3280</v>
      </c>
      <c r="C135" s="237"/>
      <c r="D135" s="237"/>
      <c r="E135" s="237"/>
      <c r="F135" s="237"/>
      <c r="G135" s="237"/>
      <c r="H135" s="237"/>
      <c r="I135" s="237"/>
      <c r="J135" s="237"/>
      <c r="K135" s="237"/>
    </row>
    <row r="136" spans="1:11" ht="15.75">
      <c r="A136" s="238" t="s">
        <v>3281</v>
      </c>
      <c r="B136" s="332" t="s">
        <v>3282</v>
      </c>
      <c r="C136" s="237"/>
      <c r="D136" s="237"/>
      <c r="E136" s="237"/>
      <c r="F136" s="237"/>
      <c r="G136" s="237"/>
      <c r="H136" s="237"/>
      <c r="I136" s="237"/>
      <c r="J136" s="237"/>
      <c r="K136" s="237"/>
    </row>
    <row r="137" spans="1:11" ht="30.75">
      <c r="A137" s="238" t="s">
        <v>3283</v>
      </c>
      <c r="B137" s="333">
        <v>3213083472.54</v>
      </c>
      <c r="C137" s="310"/>
      <c r="D137" s="237"/>
      <c r="E137" s="237"/>
      <c r="F137" s="237"/>
      <c r="G137" s="237"/>
      <c r="H137" s="237"/>
      <c r="I137" s="237"/>
      <c r="J137" s="237"/>
      <c r="K137" s="237"/>
    </row>
    <row r="138" spans="1:11" ht="30.75">
      <c r="A138" s="238" t="s">
        <v>3284</v>
      </c>
      <c r="B138" s="333">
        <v>3205577869.4299998</v>
      </c>
      <c r="C138" s="237"/>
      <c r="D138" s="237"/>
      <c r="E138" s="237"/>
      <c r="F138" s="237"/>
      <c r="G138" s="237"/>
      <c r="H138" s="237"/>
      <c r="I138" s="237"/>
      <c r="J138" s="237"/>
      <c r="K138" s="237"/>
    </row>
    <row r="139" spans="1:11" ht="15.75">
      <c r="A139" s="238" t="s">
        <v>3285</v>
      </c>
      <c r="B139" s="333">
        <v>5189401711.0600004</v>
      </c>
      <c r="C139" s="334" t="s">
        <v>3286</v>
      </c>
      <c r="D139" s="237"/>
      <c r="E139" s="237"/>
      <c r="F139" s="237"/>
      <c r="G139" s="237"/>
      <c r="H139" s="237"/>
      <c r="I139" s="237"/>
      <c r="J139" s="237"/>
      <c r="K139" s="237"/>
    </row>
    <row r="140" spans="1:11" ht="15.75">
      <c r="A140" s="238" t="s">
        <v>3287</v>
      </c>
      <c r="B140" s="333">
        <v>42898751.350000001</v>
      </c>
      <c r="C140" s="334" t="s">
        <v>3288</v>
      </c>
      <c r="D140" s="237"/>
      <c r="E140" s="237"/>
      <c r="F140" s="237"/>
      <c r="G140" s="237"/>
      <c r="H140" s="237"/>
      <c r="I140" s="237"/>
      <c r="J140" s="237"/>
      <c r="K140" s="237"/>
    </row>
    <row r="141" spans="1:11" ht="15.75">
      <c r="A141" s="238" t="s">
        <v>3289</v>
      </c>
      <c r="B141" s="332" t="s">
        <v>3290</v>
      </c>
      <c r="C141" s="334" t="s">
        <v>3291</v>
      </c>
      <c r="D141" s="237"/>
      <c r="E141" s="237"/>
      <c r="F141" s="237"/>
      <c r="G141" s="237"/>
      <c r="H141" s="237"/>
      <c r="I141" s="237"/>
      <c r="J141" s="237"/>
      <c r="K141" s="237"/>
    </row>
    <row r="142" spans="1:11" ht="15.75">
      <c r="A142" s="238" t="s">
        <v>3292</v>
      </c>
      <c r="B142" s="332" t="s">
        <v>3290</v>
      </c>
      <c r="C142" s="334" t="s">
        <v>3291</v>
      </c>
      <c r="D142" s="237"/>
      <c r="E142" s="237"/>
      <c r="F142" s="237"/>
      <c r="G142" s="237"/>
      <c r="H142" s="237"/>
      <c r="I142" s="237"/>
      <c r="J142" s="237"/>
      <c r="K142" s="237"/>
    </row>
    <row r="143" spans="1:11" ht="15.75">
      <c r="A143" s="238" t="s">
        <v>3293</v>
      </c>
      <c r="B143" s="335">
        <v>0</v>
      </c>
      <c r="C143" s="237"/>
      <c r="D143" s="237"/>
      <c r="E143" s="237"/>
      <c r="F143" s="237"/>
      <c r="G143" s="237"/>
      <c r="H143" s="237"/>
      <c r="I143" s="237"/>
      <c r="J143" s="237"/>
      <c r="K143" s="237"/>
    </row>
    <row r="144" spans="1:11" ht="15.75">
      <c r="A144" s="238" t="s">
        <v>3294</v>
      </c>
      <c r="B144" s="336">
        <v>529956253.5</v>
      </c>
      <c r="C144" s="315"/>
      <c r="D144" s="237"/>
      <c r="E144" s="237"/>
      <c r="F144" s="237"/>
      <c r="G144" s="237"/>
      <c r="H144" s="237"/>
      <c r="I144" s="237"/>
      <c r="J144" s="237"/>
      <c r="K144" s="237"/>
    </row>
    <row r="145" spans="1:11" ht="30.75">
      <c r="A145" s="238" t="s">
        <v>3295</v>
      </c>
      <c r="B145" s="337">
        <v>0</v>
      </c>
      <c r="C145" s="237"/>
      <c r="D145" s="237"/>
      <c r="E145" s="237"/>
      <c r="F145" s="237"/>
      <c r="G145" s="237"/>
      <c r="H145" s="237"/>
      <c r="I145" s="237"/>
      <c r="J145" s="237"/>
      <c r="K145" s="237"/>
    </row>
    <row r="146" spans="1:11" ht="15.75">
      <c r="A146" s="238" t="s">
        <v>3296</v>
      </c>
      <c r="B146" s="336">
        <v>1976318238.52</v>
      </c>
      <c r="C146" s="237"/>
      <c r="D146" s="237"/>
      <c r="E146" s="237"/>
      <c r="F146" s="237"/>
      <c r="G146" s="237"/>
      <c r="H146" s="237"/>
      <c r="I146" s="237"/>
      <c r="J146" s="237"/>
      <c r="K146" s="237"/>
    </row>
    <row r="147" spans="1:11" ht="15.75">
      <c r="A147" s="238" t="s">
        <v>3297</v>
      </c>
      <c r="B147" s="327">
        <v>0.61508462366694272</v>
      </c>
      <c r="C147" s="237"/>
      <c r="D147" s="237"/>
      <c r="E147" s="237"/>
      <c r="F147" s="237"/>
      <c r="G147" s="237"/>
      <c r="H147" s="237"/>
      <c r="I147" s="237"/>
      <c r="J147" s="237"/>
      <c r="K147" s="237"/>
    </row>
    <row r="148" spans="1:11" ht="15.75">
      <c r="A148" s="238" t="s">
        <v>3298</v>
      </c>
      <c r="B148" s="338">
        <v>45476</v>
      </c>
      <c r="C148" s="237"/>
      <c r="D148" s="237"/>
      <c r="E148" s="237"/>
      <c r="F148" s="237"/>
      <c r="G148" s="237"/>
      <c r="H148" s="237"/>
      <c r="I148" s="237"/>
      <c r="J148" s="237"/>
      <c r="K148" s="237"/>
    </row>
    <row r="149" spans="1:11" ht="30.75">
      <c r="A149" s="238" t="s">
        <v>3299</v>
      </c>
      <c r="B149" s="333">
        <v>114112.98</v>
      </c>
      <c r="C149" s="237"/>
      <c r="D149" s="237"/>
      <c r="E149" s="237"/>
      <c r="F149" s="237"/>
      <c r="G149" s="237"/>
      <c r="H149" s="237"/>
      <c r="I149" s="237"/>
      <c r="J149" s="237"/>
      <c r="K149" s="237"/>
    </row>
    <row r="150" spans="1:11" ht="30.75">
      <c r="A150" s="238" t="s">
        <v>3300</v>
      </c>
      <c r="B150" s="333">
        <v>109352.62</v>
      </c>
      <c r="C150" s="237"/>
      <c r="D150" s="237"/>
      <c r="E150" s="237"/>
      <c r="F150" s="237"/>
      <c r="G150" s="237"/>
      <c r="H150" s="237"/>
      <c r="I150" s="237"/>
      <c r="J150" s="237"/>
      <c r="K150" s="237"/>
    </row>
    <row r="151" spans="1:11" ht="15.75">
      <c r="A151" s="238" t="s">
        <v>3301</v>
      </c>
      <c r="B151" s="339">
        <v>0.55823999999999996</v>
      </c>
      <c r="C151" s="237"/>
      <c r="D151" s="237"/>
      <c r="E151" s="237"/>
      <c r="F151" s="237"/>
      <c r="G151" s="237"/>
      <c r="H151" s="237"/>
      <c r="I151" s="237"/>
      <c r="J151" s="237"/>
      <c r="K151" s="237"/>
    </row>
    <row r="152" spans="1:11" ht="15.75">
      <c r="A152" s="238" t="s">
        <v>3302</v>
      </c>
      <c r="B152" s="339">
        <v>0.44382700000000003</v>
      </c>
      <c r="C152" s="237"/>
      <c r="D152" s="237"/>
      <c r="E152" s="237"/>
      <c r="F152" s="237"/>
      <c r="G152" s="237"/>
      <c r="H152" s="237"/>
      <c r="I152" s="237"/>
      <c r="J152" s="237"/>
      <c r="K152" s="237"/>
    </row>
    <row r="153" spans="1:11" ht="15.75">
      <c r="A153" s="238" t="s">
        <v>3303</v>
      </c>
      <c r="B153" s="340">
        <v>110.39</v>
      </c>
      <c r="C153" s="237"/>
      <c r="D153" s="237"/>
      <c r="E153" s="237"/>
      <c r="F153" s="237"/>
      <c r="G153" s="237"/>
      <c r="H153" s="237"/>
      <c r="I153" s="237"/>
      <c r="J153" s="237"/>
      <c r="K153" s="237"/>
    </row>
    <row r="154" spans="1:11" ht="15.75">
      <c r="A154" s="238" t="s">
        <v>3304</v>
      </c>
      <c r="B154" s="340">
        <v>204.60000000000002</v>
      </c>
      <c r="C154" s="237"/>
      <c r="D154" s="237"/>
      <c r="E154" s="237"/>
      <c r="F154" s="237"/>
      <c r="G154" s="237"/>
      <c r="H154" s="237"/>
      <c r="I154" s="237"/>
      <c r="J154" s="237"/>
      <c r="K154" s="237"/>
    </row>
    <row r="155" spans="1:11" ht="15.75">
      <c r="A155" s="238" t="s">
        <v>3305</v>
      </c>
      <c r="B155" s="339">
        <v>4.1361000000000002E-2</v>
      </c>
      <c r="C155" s="237"/>
      <c r="D155" s="237"/>
      <c r="E155" s="237"/>
      <c r="F155" s="237"/>
      <c r="G155" s="237"/>
      <c r="H155" s="237"/>
      <c r="I155" s="237"/>
      <c r="J155" s="237"/>
      <c r="K155" s="237"/>
    </row>
    <row r="156" spans="1:11" ht="15.75">
      <c r="A156" s="238" t="s">
        <v>3306</v>
      </c>
      <c r="B156" s="339">
        <v>8.2400000000000001E-2</v>
      </c>
      <c r="C156" s="237"/>
      <c r="D156" s="237"/>
      <c r="E156" s="237"/>
      <c r="F156" s="237"/>
      <c r="G156" s="237"/>
      <c r="H156" s="237"/>
      <c r="I156" s="237"/>
      <c r="J156" s="237"/>
      <c r="K156" s="237"/>
    </row>
    <row r="157" spans="1:11" ht="15.75">
      <c r="A157" s="238" t="s">
        <v>3307</v>
      </c>
      <c r="B157" s="339">
        <v>0.29313732087716005</v>
      </c>
      <c r="C157" s="341" t="s">
        <v>3308</v>
      </c>
      <c r="D157" s="257"/>
      <c r="E157" s="235"/>
      <c r="F157" s="237"/>
      <c r="G157" s="235"/>
      <c r="H157" s="341">
        <v>0.17140247985814938</v>
      </c>
      <c r="I157" s="237"/>
      <c r="J157" s="237"/>
      <c r="K157" s="237"/>
    </row>
    <row r="158" spans="1:11" ht="15.75">
      <c r="A158" s="238" t="s">
        <v>3309</v>
      </c>
      <c r="B158" s="339">
        <v>0.29879802198110877</v>
      </c>
      <c r="C158" s="341" t="s">
        <v>3310</v>
      </c>
      <c r="D158" s="257"/>
      <c r="E158" s="235"/>
      <c r="F158" s="237"/>
      <c r="G158" s="235"/>
      <c r="H158" s="341">
        <v>0.17789197291354011</v>
      </c>
      <c r="I158" s="237"/>
      <c r="J158" s="237"/>
      <c r="K158" s="237"/>
    </row>
    <row r="159" spans="1:11" ht="15.75">
      <c r="A159" s="264" t="s">
        <v>3311</v>
      </c>
      <c r="B159" s="339">
        <v>0.24475667256751288</v>
      </c>
      <c r="C159" s="257" t="s">
        <v>3312</v>
      </c>
      <c r="D159" s="257"/>
      <c r="E159" s="257"/>
      <c r="F159" s="237"/>
      <c r="G159" s="237"/>
      <c r="H159" s="237"/>
      <c r="I159" s="237"/>
      <c r="J159" s="237"/>
      <c r="K159" s="237"/>
    </row>
    <row r="160" spans="1:11" ht="15.75">
      <c r="A160" s="264" t="s">
        <v>3313</v>
      </c>
      <c r="B160" s="339">
        <v>0.24419446336040232</v>
      </c>
      <c r="C160" s="257" t="s">
        <v>3312</v>
      </c>
      <c r="D160" s="257"/>
      <c r="E160" s="257"/>
      <c r="F160" s="237"/>
      <c r="G160" s="237"/>
      <c r="H160" s="237"/>
      <c r="I160" s="237"/>
      <c r="J160" s="237"/>
      <c r="K160" s="237"/>
    </row>
    <row r="161" spans="1:11" ht="15.75">
      <c r="A161" s="264" t="s">
        <v>3314</v>
      </c>
      <c r="B161" s="328" t="s">
        <v>3154</v>
      </c>
      <c r="C161" s="342"/>
      <c r="D161" s="237"/>
      <c r="E161" s="237"/>
      <c r="F161" s="237"/>
      <c r="G161" s="237"/>
      <c r="H161" s="237"/>
      <c r="I161" s="237"/>
      <c r="J161" s="237"/>
      <c r="K161" s="237"/>
    </row>
    <row r="162" spans="1:11" ht="15.75">
      <c r="A162" s="264" t="s">
        <v>3315</v>
      </c>
      <c r="B162" s="328" t="s">
        <v>3154</v>
      </c>
      <c r="C162" s="237"/>
      <c r="D162" s="237"/>
      <c r="E162" s="237"/>
      <c r="F162" s="237"/>
      <c r="G162" s="237"/>
      <c r="H162" s="237"/>
      <c r="I162" s="237"/>
      <c r="J162" s="237"/>
      <c r="K162" s="237"/>
    </row>
    <row r="163" spans="1:11" ht="15.75">
      <c r="A163" s="238" t="s">
        <v>3316</v>
      </c>
      <c r="B163" s="343">
        <v>6</v>
      </c>
      <c r="C163" s="237"/>
      <c r="D163" s="237"/>
      <c r="E163" s="237"/>
      <c r="F163" s="237"/>
      <c r="G163" s="237"/>
      <c r="H163" s="237"/>
      <c r="I163" s="237"/>
      <c r="J163" s="237"/>
      <c r="K163" s="237"/>
    </row>
    <row r="164" spans="1:11" ht="15.75">
      <c r="A164" s="238" t="s">
        <v>3317</v>
      </c>
      <c r="B164" s="344" t="s">
        <v>3318</v>
      </c>
      <c r="C164" s="345"/>
      <c r="D164" s="237"/>
      <c r="E164" s="237"/>
      <c r="F164" s="237"/>
      <c r="G164" s="237"/>
      <c r="H164" s="237"/>
      <c r="I164" s="237"/>
      <c r="J164" s="237"/>
      <c r="K164" s="237"/>
    </row>
    <row r="165" spans="1:11" ht="15.75">
      <c r="A165" s="238" t="s">
        <v>3319</v>
      </c>
      <c r="B165" s="339">
        <v>0.04</v>
      </c>
      <c r="C165" s="237"/>
      <c r="D165" s="237"/>
      <c r="E165" s="237"/>
      <c r="F165" s="237"/>
      <c r="G165" s="237"/>
      <c r="H165" s="237"/>
      <c r="I165" s="237"/>
      <c r="J165" s="237"/>
      <c r="K165" s="237"/>
    </row>
    <row r="166" spans="1:11" ht="15.75">
      <c r="A166" s="237"/>
      <c r="B166" s="237"/>
      <c r="C166" s="237"/>
      <c r="D166" s="237"/>
      <c r="E166" s="237"/>
      <c r="F166" s="237"/>
      <c r="G166" s="237"/>
      <c r="H166" s="237"/>
      <c r="I166" s="237"/>
      <c r="J166" s="237"/>
      <c r="K166" s="237"/>
    </row>
    <row r="167" spans="1:11" ht="15.75">
      <c r="A167" s="236" t="s">
        <v>3320</v>
      </c>
      <c r="B167" s="237"/>
      <c r="C167" s="237"/>
      <c r="D167" s="237"/>
      <c r="E167" s="237"/>
      <c r="F167" s="237"/>
      <c r="G167" s="237"/>
      <c r="H167" s="237"/>
      <c r="I167" s="237"/>
      <c r="J167" s="237"/>
      <c r="K167" s="237"/>
    </row>
    <row r="168" spans="1:11" ht="15.75">
      <c r="A168" s="237"/>
      <c r="B168" s="237"/>
      <c r="C168" s="237"/>
      <c r="D168" s="237"/>
      <c r="E168" s="237"/>
      <c r="F168" s="237"/>
      <c r="G168" s="237"/>
      <c r="H168" s="237"/>
      <c r="I168" s="237"/>
      <c r="J168" s="237"/>
      <c r="K168" s="237"/>
    </row>
    <row r="169" spans="1:11" ht="15.75">
      <c r="A169" s="318" t="s">
        <v>3321</v>
      </c>
      <c r="B169" s="346">
        <v>26502831.199999999</v>
      </c>
      <c r="C169" s="347"/>
      <c r="D169" s="237"/>
      <c r="E169" s="237"/>
      <c r="F169" s="237"/>
      <c r="G169" s="237"/>
      <c r="H169" s="237"/>
      <c r="I169" s="237"/>
      <c r="J169" s="237"/>
      <c r="K169" s="237"/>
    </row>
    <row r="170" spans="1:11" ht="15.75">
      <c r="A170" s="318" t="s">
        <v>3322</v>
      </c>
      <c r="B170" s="346">
        <v>28835469.359999999</v>
      </c>
      <c r="C170" s="348"/>
      <c r="D170" s="349"/>
      <c r="E170" s="237"/>
      <c r="F170" s="237"/>
      <c r="G170" s="237"/>
      <c r="H170" s="237"/>
      <c r="I170" s="237"/>
      <c r="J170" s="237"/>
      <c r="K170" s="237"/>
    </row>
    <row r="171" spans="1:11" ht="15.75">
      <c r="A171" s="318" t="s">
        <v>3323</v>
      </c>
      <c r="B171" s="346">
        <v>246814.19</v>
      </c>
      <c r="C171" s="350"/>
      <c r="D171" s="349"/>
      <c r="E171" s="237"/>
      <c r="F171" s="237"/>
      <c r="G171" s="237"/>
      <c r="H171" s="237"/>
      <c r="I171" s="237"/>
      <c r="J171" s="237"/>
      <c r="K171" s="237"/>
    </row>
    <row r="172" spans="1:11" ht="15.75">
      <c r="A172" s="318" t="s">
        <v>3324</v>
      </c>
      <c r="B172" s="346">
        <v>125833879.81999999</v>
      </c>
      <c r="C172" s="310"/>
      <c r="D172" s="237"/>
      <c r="E172" s="237"/>
      <c r="F172" s="237"/>
      <c r="G172" s="237"/>
      <c r="H172" s="237"/>
      <c r="I172" s="237"/>
      <c r="J172" s="237"/>
      <c r="K172" s="237"/>
    </row>
    <row r="173" spans="1:11" ht="15.75">
      <c r="A173" s="237"/>
      <c r="B173" s="237"/>
      <c r="C173" s="351"/>
      <c r="D173" s="237"/>
      <c r="E173" s="237"/>
      <c r="F173" s="237"/>
      <c r="G173" s="237"/>
      <c r="H173" s="237"/>
      <c r="I173" s="237"/>
      <c r="J173" s="237"/>
      <c r="K173" s="237"/>
    </row>
    <row r="174" spans="1:11" ht="15.75">
      <c r="A174" s="236" t="s">
        <v>3325</v>
      </c>
      <c r="B174" s="237"/>
      <c r="C174" s="351"/>
      <c r="D174" s="237"/>
      <c r="E174" s="237"/>
      <c r="F174" s="237"/>
      <c r="G174" s="237"/>
      <c r="H174" s="237"/>
      <c r="I174" s="237"/>
      <c r="J174" s="237"/>
      <c r="K174" s="237"/>
    </row>
    <row r="175" spans="1:11" ht="63">
      <c r="A175" s="352"/>
      <c r="B175" s="353" t="s">
        <v>3326</v>
      </c>
      <c r="C175" s="353" t="s">
        <v>3327</v>
      </c>
      <c r="D175" s="354" t="s">
        <v>3328</v>
      </c>
      <c r="E175" s="353" t="s">
        <v>3329</v>
      </c>
      <c r="F175" s="237"/>
      <c r="G175" s="237"/>
      <c r="H175" s="237"/>
      <c r="I175" s="237"/>
      <c r="J175" s="237"/>
      <c r="K175" s="237"/>
    </row>
    <row r="176" spans="1:11" ht="15.75">
      <c r="A176" s="264" t="s">
        <v>3330</v>
      </c>
      <c r="B176" s="355">
        <v>638</v>
      </c>
      <c r="C176" s="356">
        <v>1.4029378133520978E-2</v>
      </c>
      <c r="D176" s="336">
        <v>54686742.289999999</v>
      </c>
      <c r="E176" s="356">
        <v>1.0538159374605352E-2</v>
      </c>
      <c r="F176" s="235"/>
      <c r="G176" s="237"/>
      <c r="H176" s="237"/>
      <c r="I176" s="237"/>
      <c r="J176" s="237"/>
      <c r="K176" s="237"/>
    </row>
    <row r="177" spans="1:11" ht="15.75">
      <c r="A177" s="264" t="s">
        <v>3331</v>
      </c>
      <c r="B177" s="355">
        <v>366</v>
      </c>
      <c r="C177" s="356">
        <v>8.0482012490104664E-3</v>
      </c>
      <c r="D177" s="336">
        <v>70465784.650000006</v>
      </c>
      <c r="E177" s="356">
        <v>1.3578787801263986E-2</v>
      </c>
      <c r="F177" s="249"/>
      <c r="G177" s="237"/>
      <c r="H177" s="237"/>
      <c r="I177" s="237"/>
      <c r="J177" s="237"/>
      <c r="K177" s="237"/>
    </row>
    <row r="178" spans="1:11" ht="15.75">
      <c r="A178" s="264" t="s">
        <v>3332</v>
      </c>
      <c r="B178" s="355">
        <v>21</v>
      </c>
      <c r="C178" s="356">
        <v>4.6178203887764973E-4</v>
      </c>
      <c r="D178" s="336">
        <v>1918109.53</v>
      </c>
      <c r="E178" s="356">
        <v>3.6962055296509356E-4</v>
      </c>
      <c r="F178" s="357"/>
      <c r="G178" s="237"/>
      <c r="H178" s="237"/>
      <c r="I178" s="237"/>
      <c r="J178" s="237"/>
      <c r="K178" s="237"/>
    </row>
    <row r="179" spans="1:11" ht="15.75">
      <c r="A179" s="264" t="s">
        <v>3333</v>
      </c>
      <c r="B179" s="358">
        <v>0</v>
      </c>
      <c r="C179" s="359">
        <v>0</v>
      </c>
      <c r="D179" s="360">
        <v>0</v>
      </c>
      <c r="E179" s="356">
        <v>0</v>
      </c>
      <c r="F179" s="249"/>
      <c r="G179" s="237"/>
      <c r="H179" s="237"/>
      <c r="I179" s="237"/>
      <c r="J179" s="237"/>
      <c r="K179" s="237"/>
    </row>
    <row r="180" spans="1:11" ht="15.75">
      <c r="A180" s="264" t="s">
        <v>3334</v>
      </c>
      <c r="B180" s="355">
        <v>0</v>
      </c>
      <c r="C180" s="356">
        <v>0</v>
      </c>
      <c r="D180" s="360">
        <v>0</v>
      </c>
      <c r="E180" s="356">
        <v>0</v>
      </c>
      <c r="F180" s="342"/>
      <c r="G180" s="237"/>
      <c r="H180" s="237"/>
      <c r="I180" s="237"/>
      <c r="J180" s="237"/>
      <c r="K180" s="237"/>
    </row>
    <row r="181" spans="1:11" ht="15.75">
      <c r="A181" s="311" t="s">
        <v>3335</v>
      </c>
      <c r="B181" s="361"/>
      <c r="C181" s="362"/>
      <c r="D181" s="361"/>
      <c r="E181" s="361"/>
      <c r="F181" s="363"/>
      <c r="G181" s="257"/>
      <c r="H181" s="257"/>
      <c r="I181" s="257"/>
      <c r="J181" s="257"/>
      <c r="K181" s="257"/>
    </row>
    <row r="182" spans="1:11" ht="15.75">
      <c r="A182" s="311" t="s">
        <v>3336</v>
      </c>
      <c r="B182" s="361"/>
      <c r="C182" s="362"/>
      <c r="D182" s="361"/>
      <c r="E182" s="361"/>
      <c r="F182" s="363"/>
      <c r="G182" s="257"/>
      <c r="H182" s="257"/>
      <c r="I182" s="257"/>
      <c r="J182" s="257"/>
      <c r="K182" s="257"/>
    </row>
    <row r="183" spans="1:11" ht="15.75">
      <c r="A183" s="237"/>
      <c r="B183" s="364"/>
      <c r="C183" s="365"/>
      <c r="D183" s="364"/>
      <c r="E183" s="364"/>
      <c r="F183" s="334"/>
      <c r="G183" s="237"/>
      <c r="H183" s="237"/>
      <c r="I183" s="237"/>
      <c r="J183" s="237"/>
      <c r="K183" s="237"/>
    </row>
    <row r="184" spans="1:11" ht="15.75">
      <c r="A184" s="236" t="s">
        <v>3337</v>
      </c>
      <c r="B184" s="237"/>
      <c r="C184" s="237"/>
      <c r="D184" s="237"/>
      <c r="E184" s="237"/>
      <c r="F184" s="584" t="s">
        <v>3338</v>
      </c>
      <c r="G184" s="585"/>
      <c r="H184" s="585"/>
      <c r="I184" s="585"/>
      <c r="J184" s="586"/>
      <c r="K184" s="237"/>
    </row>
    <row r="185" spans="1:11" ht="94.5">
      <c r="A185" s="352"/>
      <c r="B185" s="272" t="s">
        <v>3326</v>
      </c>
      <c r="C185" s="272" t="s">
        <v>3327</v>
      </c>
      <c r="D185" s="271" t="s">
        <v>3339</v>
      </c>
      <c r="E185" s="366" t="s">
        <v>3329</v>
      </c>
      <c r="F185" s="367" t="s">
        <v>3340</v>
      </c>
      <c r="G185" s="368" t="s">
        <v>3341</v>
      </c>
      <c r="H185" s="367" t="s">
        <v>3342</v>
      </c>
      <c r="I185" s="368" t="s">
        <v>3343</v>
      </c>
      <c r="J185" s="367" t="s">
        <v>3344</v>
      </c>
      <c r="K185" s="237"/>
    </row>
    <row r="186" spans="1:11" ht="15.75">
      <c r="A186" s="369" t="s">
        <v>3345</v>
      </c>
      <c r="B186" s="370">
        <v>0</v>
      </c>
      <c r="C186" s="356">
        <v>0</v>
      </c>
      <c r="D186" s="336">
        <v>0</v>
      </c>
      <c r="E186" s="356">
        <v>0</v>
      </c>
      <c r="F186" s="327">
        <v>0</v>
      </c>
      <c r="G186" s="371">
        <v>0</v>
      </c>
      <c r="H186" s="356">
        <v>0</v>
      </c>
      <c r="I186" s="327">
        <v>0</v>
      </c>
      <c r="J186" s="327">
        <v>0</v>
      </c>
      <c r="K186" s="237"/>
    </row>
    <row r="187" spans="1:11" ht="15.75">
      <c r="A187" s="369" t="s">
        <v>3346</v>
      </c>
      <c r="B187" s="370"/>
      <c r="C187" s="356"/>
      <c r="D187" s="336"/>
      <c r="E187" s="356"/>
      <c r="F187" s="327"/>
      <c r="G187" s="264"/>
      <c r="H187" s="356"/>
      <c r="I187" s="327"/>
      <c r="J187" s="327"/>
      <c r="K187" s="237"/>
    </row>
    <row r="188" spans="1:11" ht="15.75">
      <c r="A188" s="369" t="s">
        <v>3347</v>
      </c>
      <c r="B188" s="370">
        <v>13092</v>
      </c>
      <c r="C188" s="356">
        <v>0.28788999999999998</v>
      </c>
      <c r="D188" s="336">
        <v>2597852377.21</v>
      </c>
      <c r="E188" s="356">
        <v>0.52239999999999998</v>
      </c>
      <c r="F188" s="327">
        <v>2.74515E-2</v>
      </c>
      <c r="G188" s="264">
        <v>20.48</v>
      </c>
      <c r="H188" s="356">
        <v>-1.8863268400000001E-2</v>
      </c>
      <c r="I188" s="327">
        <v>3.4877590999999999E-2</v>
      </c>
      <c r="J188" s="327">
        <v>2.7068999999999999E-2</v>
      </c>
      <c r="K188" s="237"/>
    </row>
    <row r="189" spans="1:11" ht="15.75">
      <c r="A189" s="369" t="s">
        <v>3348</v>
      </c>
      <c r="B189" s="370"/>
      <c r="C189" s="356"/>
      <c r="D189" s="336"/>
      <c r="E189" s="356"/>
      <c r="F189" s="327"/>
      <c r="G189" s="264"/>
      <c r="H189" s="356"/>
      <c r="I189" s="327"/>
      <c r="J189" s="327"/>
      <c r="K189" s="237"/>
    </row>
    <row r="190" spans="1:11" ht="15.75">
      <c r="A190" s="369" t="s">
        <v>3349</v>
      </c>
      <c r="B190" s="370">
        <v>2</v>
      </c>
      <c r="C190" s="356">
        <v>4.0000000000000003E-5</v>
      </c>
      <c r="D190" s="336">
        <v>110524.41</v>
      </c>
      <c r="E190" s="356">
        <v>2.0000000000000002E-5</v>
      </c>
      <c r="F190" s="327">
        <v>6.07831E-2</v>
      </c>
      <c r="G190" s="371">
        <v>0.7</v>
      </c>
      <c r="H190" s="356">
        <v>1.3283121700000001E-2</v>
      </c>
      <c r="I190" s="327"/>
      <c r="J190" s="327"/>
      <c r="K190" s="237"/>
    </row>
    <row r="191" spans="1:11" ht="15.75">
      <c r="A191" s="369" t="s">
        <v>3350</v>
      </c>
      <c r="B191" s="370">
        <v>1126</v>
      </c>
      <c r="C191" s="356">
        <v>2.4760000000000001E-2</v>
      </c>
      <c r="D191" s="336">
        <v>259936934.66999999</v>
      </c>
      <c r="E191" s="356">
        <v>5.2269999999999997E-2</v>
      </c>
      <c r="F191" s="327">
        <v>5.0961800000000002E-2</v>
      </c>
      <c r="G191" s="264">
        <v>8.35</v>
      </c>
      <c r="H191" s="356">
        <v>3.4618303E-3</v>
      </c>
      <c r="I191" s="327">
        <v>3.4844430199999998E-2</v>
      </c>
      <c r="J191" s="327"/>
      <c r="K191" s="237"/>
    </row>
    <row r="192" spans="1:11" ht="15.75">
      <c r="A192" s="369" t="s">
        <v>3351</v>
      </c>
      <c r="B192" s="370"/>
      <c r="C192" s="356"/>
      <c r="D192" s="336"/>
      <c r="E192" s="356"/>
      <c r="F192" s="327"/>
      <c r="G192" s="264"/>
      <c r="H192" s="356"/>
      <c r="I192" s="327"/>
      <c r="J192" s="327"/>
      <c r="K192" s="237"/>
    </row>
    <row r="193" spans="1:11" ht="15.75">
      <c r="A193" s="369" t="s">
        <v>3352</v>
      </c>
      <c r="B193" s="370">
        <v>30979</v>
      </c>
      <c r="C193" s="356">
        <v>0.68122000000000005</v>
      </c>
      <c r="D193" s="336">
        <v>2106822926.9100001</v>
      </c>
      <c r="E193" s="356">
        <v>0.42365999999999998</v>
      </c>
      <c r="F193" s="327">
        <v>5.7167000000000003E-2</v>
      </c>
      <c r="G193" s="264"/>
      <c r="H193" s="356">
        <v>9.6670174999999997E-3</v>
      </c>
      <c r="I193" s="327"/>
      <c r="J193" s="327"/>
      <c r="K193" s="237"/>
    </row>
    <row r="194" spans="1:11" ht="15.75">
      <c r="A194" s="369" t="s">
        <v>3353</v>
      </c>
      <c r="B194" s="370">
        <v>277</v>
      </c>
      <c r="C194" s="356">
        <v>6.0899999999999999E-3</v>
      </c>
      <c r="D194" s="336">
        <v>8196841.0999999996</v>
      </c>
      <c r="E194" s="356">
        <v>1.65E-3</v>
      </c>
      <c r="F194" s="327">
        <v>8.2400000000000001E-2</v>
      </c>
      <c r="G194" s="264"/>
      <c r="H194" s="356">
        <v>3.49E-2</v>
      </c>
      <c r="I194" s="327"/>
      <c r="J194" s="327">
        <v>0.05</v>
      </c>
      <c r="K194" s="237"/>
    </row>
    <row r="195" spans="1:11" ht="15.75">
      <c r="A195" s="369" t="s">
        <v>3354</v>
      </c>
      <c r="B195" s="370"/>
      <c r="C195" s="356"/>
      <c r="D195" s="336"/>
      <c r="E195" s="356"/>
      <c r="F195" s="327"/>
      <c r="G195" s="372"/>
      <c r="H195" s="356"/>
      <c r="I195" s="373"/>
      <c r="J195" s="327"/>
      <c r="K195" s="237"/>
    </row>
    <row r="196" spans="1:11" ht="16.5" thickBot="1">
      <c r="A196" s="374" t="s">
        <v>140</v>
      </c>
      <c r="B196" s="375">
        <v>45476</v>
      </c>
      <c r="C196" s="376"/>
      <c r="D196" s="377">
        <v>4972919604.3000002</v>
      </c>
      <c r="E196" s="376"/>
      <c r="F196" s="376">
        <v>4.1360983767999994E-2</v>
      </c>
      <c r="G196" s="378"/>
      <c r="H196" s="379">
        <v>-5.5198422458950019E-3</v>
      </c>
      <c r="I196" s="378"/>
      <c r="J196" s="376">
        <v>1.4223345599999998E-2</v>
      </c>
      <c r="K196" s="237"/>
    </row>
    <row r="197" spans="1:11" ht="16.5" thickTop="1">
      <c r="A197" s="237"/>
      <c r="B197" s="237"/>
      <c r="C197" s="237"/>
      <c r="D197" s="237"/>
      <c r="E197" s="237"/>
      <c r="F197" s="237"/>
      <c r="G197" s="237"/>
      <c r="H197" s="237"/>
      <c r="I197" s="237"/>
      <c r="J197" s="237"/>
      <c r="K197" s="237"/>
    </row>
    <row r="198" spans="1:11" ht="15.75">
      <c r="A198" s="236" t="s">
        <v>3355</v>
      </c>
      <c r="B198" s="237"/>
      <c r="C198" s="237"/>
      <c r="D198" s="237"/>
      <c r="E198" s="237"/>
      <c r="F198" s="237"/>
      <c r="G198" s="237"/>
      <c r="H198" s="237"/>
      <c r="I198" s="237"/>
      <c r="J198" s="237"/>
      <c r="K198" s="237"/>
    </row>
    <row r="199" spans="1:11" ht="15.75">
      <c r="A199" s="270" t="s">
        <v>3356</v>
      </c>
      <c r="B199" s="312" t="s">
        <v>3326</v>
      </c>
      <c r="C199" s="312" t="s">
        <v>3327</v>
      </c>
      <c r="D199" s="312" t="s">
        <v>3328</v>
      </c>
      <c r="E199" s="312" t="s">
        <v>3329</v>
      </c>
      <c r="F199" s="237"/>
      <c r="G199" s="235"/>
      <c r="H199" s="235"/>
      <c r="I199" s="235"/>
      <c r="J199" s="237"/>
      <c r="K199" s="237"/>
    </row>
    <row r="200" spans="1:11" ht="15.75">
      <c r="A200" s="380" t="s">
        <v>3357</v>
      </c>
      <c r="B200" s="381">
        <v>45122</v>
      </c>
      <c r="C200" s="382">
        <v>0.99221999999999999</v>
      </c>
      <c r="D200" s="336">
        <v>5144561567.2600002</v>
      </c>
      <c r="E200" s="382">
        <v>0.99136000000000002</v>
      </c>
      <c r="F200" s="237"/>
      <c r="G200" s="235"/>
      <c r="H200" s="235"/>
      <c r="I200" s="235"/>
      <c r="J200" s="237"/>
      <c r="K200" s="237"/>
    </row>
    <row r="201" spans="1:11" ht="15.75">
      <c r="A201" s="380" t="s">
        <v>3358</v>
      </c>
      <c r="B201" s="381">
        <v>282</v>
      </c>
      <c r="C201" s="382">
        <v>6.1999999999999998E-3</v>
      </c>
      <c r="D201" s="336">
        <v>34550254.009999998</v>
      </c>
      <c r="E201" s="382">
        <v>6.6600000000000001E-3</v>
      </c>
      <c r="F201" s="237"/>
      <c r="G201" s="235"/>
      <c r="H201" s="235"/>
      <c r="I201" s="235"/>
      <c r="J201" s="237"/>
      <c r="K201" s="237"/>
    </row>
    <row r="202" spans="1:11" ht="15.75">
      <c r="A202" s="380" t="s">
        <v>3359</v>
      </c>
      <c r="B202" s="381">
        <v>72</v>
      </c>
      <c r="C202" s="382">
        <v>1.58E-3</v>
      </c>
      <c r="D202" s="336">
        <v>10289889.789999999</v>
      </c>
      <c r="E202" s="382">
        <v>1.98E-3</v>
      </c>
      <c r="F202" s="237"/>
      <c r="G202" s="235"/>
      <c r="H202" s="235"/>
      <c r="I202" s="235"/>
      <c r="J202" s="237"/>
      <c r="K202" s="237"/>
    </row>
    <row r="203" spans="1:11" ht="16.5" thickBot="1">
      <c r="A203" s="374" t="s">
        <v>140</v>
      </c>
      <c r="B203" s="375">
        <v>45476</v>
      </c>
      <c r="C203" s="383">
        <v>1</v>
      </c>
      <c r="D203" s="377">
        <v>5189401711.0600004</v>
      </c>
      <c r="E203" s="383">
        <v>1</v>
      </c>
      <c r="F203" s="237"/>
      <c r="G203" s="235"/>
      <c r="H203" s="235"/>
      <c r="I203" s="235"/>
      <c r="J203" s="237"/>
      <c r="K203" s="237"/>
    </row>
    <row r="204" spans="1:11" ht="16.5" thickTop="1">
      <c r="A204" s="237"/>
      <c r="B204" s="237"/>
      <c r="C204" s="237"/>
      <c r="D204" s="306"/>
      <c r="E204" s="237"/>
      <c r="F204" s="237"/>
      <c r="G204" s="235"/>
      <c r="H204" s="235"/>
      <c r="I204" s="235"/>
      <c r="J204" s="237"/>
      <c r="K204" s="237"/>
    </row>
    <row r="205" spans="1:11" ht="63">
      <c r="A205" s="384" t="s">
        <v>3360</v>
      </c>
      <c r="B205" s="353" t="s">
        <v>3326</v>
      </c>
      <c r="C205" s="353" t="s">
        <v>3327</v>
      </c>
      <c r="D205" s="385" t="s">
        <v>3328</v>
      </c>
      <c r="E205" s="353" t="s">
        <v>3329</v>
      </c>
      <c r="F205" s="237"/>
      <c r="G205" s="235"/>
      <c r="H205" s="235"/>
      <c r="I205" s="235"/>
      <c r="J205" s="237"/>
      <c r="K205" s="237"/>
    </row>
    <row r="206" spans="1:11" ht="15.75">
      <c r="A206" s="380" t="s">
        <v>3361</v>
      </c>
      <c r="B206" s="355">
        <v>14851</v>
      </c>
      <c r="C206" s="382">
        <v>0.32657000000000003</v>
      </c>
      <c r="D206" s="336">
        <v>365768991.39999998</v>
      </c>
      <c r="E206" s="382">
        <v>7.0480000000000001E-2</v>
      </c>
      <c r="F206" s="237"/>
      <c r="G206" s="235"/>
      <c r="H206" s="235"/>
      <c r="I206" s="235"/>
      <c r="J206" s="237"/>
      <c r="K206" s="237"/>
    </row>
    <row r="207" spans="1:11" ht="15.75">
      <c r="A207" s="380" t="s">
        <v>3362</v>
      </c>
      <c r="B207" s="355">
        <v>5720</v>
      </c>
      <c r="C207" s="382">
        <v>0.12578</v>
      </c>
      <c r="D207" s="336">
        <v>388901971.75999999</v>
      </c>
      <c r="E207" s="382">
        <v>7.4940000000000007E-2</v>
      </c>
      <c r="F207" s="237"/>
      <c r="G207" s="235"/>
      <c r="H207" s="235"/>
      <c r="I207" s="235"/>
      <c r="J207" s="237"/>
      <c r="K207" s="237"/>
    </row>
    <row r="208" spans="1:11" ht="15.75">
      <c r="A208" s="380" t="s">
        <v>3363</v>
      </c>
      <c r="B208" s="355">
        <v>4630</v>
      </c>
      <c r="C208" s="382">
        <v>0.10181</v>
      </c>
      <c r="D208" s="336">
        <v>460009312.22000003</v>
      </c>
      <c r="E208" s="382">
        <v>8.8639999999999997E-2</v>
      </c>
      <c r="F208" s="237"/>
      <c r="G208" s="235"/>
      <c r="H208" s="235"/>
      <c r="I208" s="235"/>
      <c r="J208" s="237"/>
      <c r="K208" s="237"/>
    </row>
    <row r="209" spans="1:11" ht="15.75">
      <c r="A209" s="380" t="s">
        <v>3364</v>
      </c>
      <c r="B209" s="355">
        <v>4347</v>
      </c>
      <c r="C209" s="382">
        <v>9.5589999999999994E-2</v>
      </c>
      <c r="D209" s="336">
        <v>605547567.78999996</v>
      </c>
      <c r="E209" s="382">
        <v>0.11669</v>
      </c>
      <c r="F209" s="237"/>
      <c r="G209" s="235"/>
      <c r="H209" s="235"/>
      <c r="I209" s="235"/>
      <c r="J209" s="237"/>
      <c r="K209" s="237"/>
    </row>
    <row r="210" spans="1:11" ht="15.75">
      <c r="A210" s="380" t="s">
        <v>3365</v>
      </c>
      <c r="B210" s="355">
        <v>3968</v>
      </c>
      <c r="C210" s="382">
        <v>8.7249999999999994E-2</v>
      </c>
      <c r="D210" s="336">
        <v>721861659.17999995</v>
      </c>
      <c r="E210" s="382">
        <v>0.1391</v>
      </c>
      <c r="F210" s="237"/>
      <c r="G210" s="235"/>
      <c r="H210" s="235"/>
      <c r="I210" s="235"/>
      <c r="J210" s="237"/>
      <c r="K210" s="237"/>
    </row>
    <row r="211" spans="1:11" ht="15.75">
      <c r="A211" s="380" t="s">
        <v>3366</v>
      </c>
      <c r="B211" s="355">
        <v>5622</v>
      </c>
      <c r="C211" s="382">
        <v>0.12363</v>
      </c>
      <c r="D211" s="336">
        <v>1177790099.0999999</v>
      </c>
      <c r="E211" s="382">
        <v>0.22696</v>
      </c>
      <c r="F211" s="237"/>
      <c r="G211" s="237"/>
      <c r="H211" s="237"/>
      <c r="I211" s="237"/>
      <c r="J211" s="237"/>
      <c r="K211" s="237"/>
    </row>
    <row r="212" spans="1:11" ht="15.75">
      <c r="A212" s="380" t="s">
        <v>3367</v>
      </c>
      <c r="B212" s="355">
        <v>2164</v>
      </c>
      <c r="C212" s="382">
        <v>4.759E-2</v>
      </c>
      <c r="D212" s="336">
        <v>480595735.51999998</v>
      </c>
      <c r="E212" s="382">
        <v>9.2609999999999998E-2</v>
      </c>
      <c r="F212" s="237"/>
      <c r="G212" s="237"/>
      <c r="H212" s="237"/>
      <c r="I212" s="237"/>
      <c r="J212" s="237"/>
      <c r="K212" s="237"/>
    </row>
    <row r="213" spans="1:11" ht="15.75">
      <c r="A213" s="380" t="s">
        <v>3368</v>
      </c>
      <c r="B213" s="355">
        <v>2217</v>
      </c>
      <c r="C213" s="382">
        <v>4.8750000000000002E-2</v>
      </c>
      <c r="D213" s="336">
        <v>523326448.38</v>
      </c>
      <c r="E213" s="382">
        <v>0.10085</v>
      </c>
      <c r="F213" s="237"/>
      <c r="G213" s="237"/>
      <c r="H213" s="237"/>
      <c r="I213" s="237"/>
      <c r="J213" s="237"/>
      <c r="K213" s="237"/>
    </row>
    <row r="214" spans="1:11" ht="15.75">
      <c r="A214" s="380" t="s">
        <v>3369</v>
      </c>
      <c r="B214" s="355">
        <v>1952</v>
      </c>
      <c r="C214" s="382">
        <v>4.292E-2</v>
      </c>
      <c r="D214" s="336">
        <v>464772670.05000001</v>
      </c>
      <c r="E214" s="382">
        <v>8.9560000000000001E-2</v>
      </c>
      <c r="F214" s="237"/>
      <c r="G214" s="237"/>
      <c r="H214" s="237"/>
      <c r="I214" s="237"/>
      <c r="J214" s="237"/>
      <c r="K214" s="237"/>
    </row>
    <row r="215" spans="1:11" ht="15.75">
      <c r="A215" s="380" t="s">
        <v>3370</v>
      </c>
      <c r="B215" s="355">
        <v>5</v>
      </c>
      <c r="C215" s="382">
        <v>1.1E-4</v>
      </c>
      <c r="D215" s="336">
        <v>827255.66</v>
      </c>
      <c r="E215" s="382">
        <v>1.6000000000000001E-4</v>
      </c>
      <c r="F215" s="237"/>
      <c r="G215" s="237"/>
      <c r="H215" s="237"/>
      <c r="I215" s="237"/>
      <c r="J215" s="237"/>
      <c r="K215" s="237"/>
    </row>
    <row r="216" spans="1:11" ht="16.5" thickBot="1">
      <c r="A216" s="374" t="s">
        <v>140</v>
      </c>
      <c r="B216" s="375">
        <v>45476</v>
      </c>
      <c r="C216" s="383">
        <v>0.99999999999999989</v>
      </c>
      <c r="D216" s="377">
        <v>5189401711.0600004</v>
      </c>
      <c r="E216" s="383">
        <v>0.99998999999999993</v>
      </c>
      <c r="F216" s="237"/>
      <c r="G216" s="237"/>
      <c r="H216" s="237"/>
      <c r="I216" s="237"/>
      <c r="J216" s="237"/>
      <c r="K216" s="237"/>
    </row>
    <row r="217" spans="1:11" ht="16.5" thickTop="1">
      <c r="A217" s="237"/>
      <c r="B217" s="237"/>
      <c r="C217" s="237"/>
      <c r="D217" s="306"/>
      <c r="E217" s="237"/>
      <c r="F217" s="237"/>
      <c r="G217" s="237"/>
      <c r="H217" s="237"/>
      <c r="I217" s="237"/>
      <c r="J217" s="237"/>
      <c r="K217" s="237"/>
    </row>
    <row r="218" spans="1:11" ht="63">
      <c r="A218" s="384" t="s">
        <v>3371</v>
      </c>
      <c r="B218" s="353" t="s">
        <v>3326</v>
      </c>
      <c r="C218" s="353" t="s">
        <v>3327</v>
      </c>
      <c r="D218" s="385" t="s">
        <v>3328</v>
      </c>
      <c r="E218" s="353" t="s">
        <v>3329</v>
      </c>
      <c r="F218" s="237"/>
      <c r="G218" s="237"/>
      <c r="H218" s="237"/>
      <c r="I218" s="237"/>
      <c r="J218" s="237"/>
      <c r="K218" s="237"/>
    </row>
    <row r="219" spans="1:11" ht="15.75">
      <c r="A219" s="380" t="s">
        <v>3361</v>
      </c>
      <c r="B219" s="355">
        <v>21168</v>
      </c>
      <c r="C219" s="382">
        <v>0.46548</v>
      </c>
      <c r="D219" s="336">
        <v>801211422.09000003</v>
      </c>
      <c r="E219" s="382">
        <v>0.15439</v>
      </c>
      <c r="F219" s="237"/>
      <c r="G219" s="237"/>
      <c r="H219" s="237"/>
      <c r="I219" s="237"/>
      <c r="J219" s="237"/>
      <c r="K219" s="237"/>
    </row>
    <row r="220" spans="1:11" ht="15.75">
      <c r="A220" s="380" t="s">
        <v>3362</v>
      </c>
      <c r="B220" s="355">
        <v>6302</v>
      </c>
      <c r="C220" s="382">
        <v>0.13858000000000001</v>
      </c>
      <c r="D220" s="336">
        <v>683861538.69000006</v>
      </c>
      <c r="E220" s="382">
        <v>0.13178000000000001</v>
      </c>
      <c r="F220" s="237"/>
      <c r="G220" s="237"/>
      <c r="H220" s="237"/>
      <c r="I220" s="237"/>
      <c r="J220" s="237"/>
      <c r="K220" s="237"/>
    </row>
    <row r="221" spans="1:11" ht="15.75">
      <c r="A221" s="380" t="s">
        <v>3363</v>
      </c>
      <c r="B221" s="355">
        <v>4714</v>
      </c>
      <c r="C221" s="382">
        <v>0.10366</v>
      </c>
      <c r="D221" s="336">
        <v>773632247.33000004</v>
      </c>
      <c r="E221" s="382">
        <v>0.14907999999999999</v>
      </c>
      <c r="F221" s="237"/>
      <c r="G221" s="237"/>
      <c r="H221" s="237"/>
      <c r="I221" s="237"/>
      <c r="J221" s="237"/>
      <c r="K221" s="237"/>
    </row>
    <row r="222" spans="1:11" ht="15.75">
      <c r="A222" s="380" t="s">
        <v>3364</v>
      </c>
      <c r="B222" s="355">
        <v>3870</v>
      </c>
      <c r="C222" s="382">
        <v>8.5099999999999995E-2</v>
      </c>
      <c r="D222" s="336">
        <v>744671676.76999998</v>
      </c>
      <c r="E222" s="382">
        <v>0.14349999999999999</v>
      </c>
      <c r="F222" s="237"/>
      <c r="G222" s="237"/>
      <c r="H222" s="237"/>
      <c r="I222" s="237"/>
      <c r="J222" s="237"/>
      <c r="K222" s="237"/>
    </row>
    <row r="223" spans="1:11" ht="15.75">
      <c r="A223" s="380" t="s">
        <v>3365</v>
      </c>
      <c r="B223" s="355">
        <v>3916</v>
      </c>
      <c r="C223" s="382">
        <v>8.6110000000000006E-2</v>
      </c>
      <c r="D223" s="336">
        <v>823367334.02999997</v>
      </c>
      <c r="E223" s="382">
        <v>0.15866</v>
      </c>
      <c r="F223" s="237"/>
      <c r="G223" s="237"/>
      <c r="H223" s="237"/>
      <c r="I223" s="237"/>
      <c r="J223" s="237"/>
      <c r="K223" s="237"/>
    </row>
    <row r="224" spans="1:11" ht="15.75">
      <c r="A224" s="380" t="s">
        <v>3366</v>
      </c>
      <c r="B224" s="355">
        <v>2825</v>
      </c>
      <c r="C224" s="382">
        <v>6.2120000000000002E-2</v>
      </c>
      <c r="D224" s="336">
        <v>651032565.61000001</v>
      </c>
      <c r="E224" s="382">
        <v>0.12545000000000001</v>
      </c>
      <c r="F224" s="237"/>
      <c r="G224" s="237"/>
      <c r="H224" s="237"/>
      <c r="I224" s="237"/>
      <c r="J224" s="237"/>
      <c r="K224" s="237"/>
    </row>
    <row r="225" spans="1:11" ht="15.75">
      <c r="A225" s="380" t="s">
        <v>3367</v>
      </c>
      <c r="B225" s="355">
        <v>1176</v>
      </c>
      <c r="C225" s="382">
        <v>2.5860000000000001E-2</v>
      </c>
      <c r="D225" s="336">
        <v>280498142.07999998</v>
      </c>
      <c r="E225" s="382">
        <v>5.4050000000000001E-2</v>
      </c>
      <c r="F225" s="237"/>
      <c r="G225" s="237"/>
      <c r="H225" s="237"/>
      <c r="I225" s="237"/>
      <c r="J225" s="237"/>
      <c r="K225" s="237"/>
    </row>
    <row r="226" spans="1:11" ht="15.75">
      <c r="A226" s="380" t="s">
        <v>3368</v>
      </c>
      <c r="B226" s="355">
        <v>799</v>
      </c>
      <c r="C226" s="382">
        <v>1.7569999999999999E-2</v>
      </c>
      <c r="D226" s="336">
        <v>216115800.08000001</v>
      </c>
      <c r="E226" s="382">
        <v>4.165E-2</v>
      </c>
      <c r="F226" s="311"/>
      <c r="G226" s="237"/>
      <c r="H226" s="237"/>
      <c r="I226" s="237"/>
      <c r="J226" s="237"/>
      <c r="K226" s="237"/>
    </row>
    <row r="227" spans="1:11" ht="15.75">
      <c r="A227" s="380" t="s">
        <v>3369</v>
      </c>
      <c r="B227" s="355">
        <v>703</v>
      </c>
      <c r="C227" s="382">
        <v>1.546E-2</v>
      </c>
      <c r="D227" s="336">
        <v>214221611.46000001</v>
      </c>
      <c r="E227" s="382">
        <v>4.1279999999999997E-2</v>
      </c>
      <c r="F227" s="237"/>
      <c r="G227" s="237"/>
      <c r="H227" s="237"/>
      <c r="I227" s="237"/>
      <c r="J227" s="237"/>
      <c r="K227" s="237"/>
    </row>
    <row r="228" spans="1:11" ht="15.75">
      <c r="A228" s="380" t="s">
        <v>3370</v>
      </c>
      <c r="B228" s="355">
        <v>3</v>
      </c>
      <c r="C228" s="382">
        <v>6.9999999999999994E-5</v>
      </c>
      <c r="D228" s="336">
        <v>789372.92</v>
      </c>
      <c r="E228" s="382">
        <v>1.4999999999999999E-4</v>
      </c>
      <c r="F228" s="237"/>
      <c r="G228" s="237"/>
      <c r="H228" s="237"/>
      <c r="I228" s="237"/>
      <c r="J228" s="237"/>
      <c r="K228" s="237"/>
    </row>
    <row r="229" spans="1:11" ht="16.5" thickBot="1">
      <c r="A229" s="374" t="s">
        <v>140</v>
      </c>
      <c r="B229" s="375">
        <v>45476</v>
      </c>
      <c r="C229" s="383">
        <v>1.0000099999999998</v>
      </c>
      <c r="D229" s="377">
        <v>5189401711.0600004</v>
      </c>
      <c r="E229" s="383">
        <v>0.99998999999999993</v>
      </c>
      <c r="F229" s="237"/>
      <c r="G229" s="237"/>
      <c r="H229" s="237"/>
      <c r="I229" s="237"/>
      <c r="J229" s="237"/>
      <c r="K229" s="237"/>
    </row>
    <row r="230" spans="1:11" ht="16.5" thickTop="1">
      <c r="A230" s="237"/>
      <c r="B230" s="237"/>
      <c r="C230" s="237"/>
      <c r="D230" s="306"/>
      <c r="E230" s="237"/>
      <c r="F230" s="237"/>
      <c r="G230" s="237"/>
      <c r="H230" s="237"/>
      <c r="I230" s="237"/>
      <c r="J230" s="237"/>
      <c r="K230" s="237"/>
    </row>
    <row r="231" spans="1:11" ht="63">
      <c r="A231" s="384" t="s">
        <v>3372</v>
      </c>
      <c r="B231" s="353" t="s">
        <v>3326</v>
      </c>
      <c r="C231" s="353" t="s">
        <v>3327</v>
      </c>
      <c r="D231" s="385" t="s">
        <v>3328</v>
      </c>
      <c r="E231" s="353" t="s">
        <v>3329</v>
      </c>
      <c r="F231" s="237"/>
      <c r="G231" s="237"/>
      <c r="H231" s="237"/>
      <c r="I231" s="237"/>
      <c r="J231" s="237"/>
      <c r="K231" s="237"/>
    </row>
    <row r="232" spans="1:11" ht="15.75">
      <c r="A232" s="386" t="s">
        <v>3361</v>
      </c>
      <c r="B232" s="358">
        <v>4775</v>
      </c>
      <c r="C232" s="382">
        <v>0.105</v>
      </c>
      <c r="D232" s="336">
        <v>95858763.799999997</v>
      </c>
      <c r="E232" s="382">
        <v>1.847E-2</v>
      </c>
      <c r="F232" s="237"/>
      <c r="G232" s="237"/>
      <c r="H232" s="237"/>
      <c r="I232" s="237"/>
      <c r="J232" s="237"/>
      <c r="K232" s="237"/>
    </row>
    <row r="233" spans="1:11" ht="15.75">
      <c r="A233" s="386" t="s">
        <v>3362</v>
      </c>
      <c r="B233" s="358">
        <v>4549</v>
      </c>
      <c r="C233" s="382">
        <v>0.10002999999999999</v>
      </c>
      <c r="D233" s="336">
        <v>198295182.28</v>
      </c>
      <c r="E233" s="382">
        <v>3.8210000000000001E-2</v>
      </c>
      <c r="F233" s="237"/>
      <c r="G233" s="237"/>
      <c r="H233" s="237"/>
      <c r="I233" s="237"/>
      <c r="J233" s="237"/>
      <c r="K233" s="237"/>
    </row>
    <row r="234" spans="1:11" ht="15.75">
      <c r="A234" s="386" t="s">
        <v>3363</v>
      </c>
      <c r="B234" s="358">
        <v>5396</v>
      </c>
      <c r="C234" s="382">
        <v>0.11866</v>
      </c>
      <c r="D234" s="336">
        <v>317628805.67000002</v>
      </c>
      <c r="E234" s="382">
        <v>6.1210000000000001E-2</v>
      </c>
      <c r="F234" s="237"/>
      <c r="G234" s="237"/>
      <c r="H234" s="237"/>
      <c r="I234" s="237"/>
      <c r="J234" s="237"/>
      <c r="K234" s="237"/>
    </row>
    <row r="235" spans="1:11" ht="15.75">
      <c r="A235" s="386" t="s">
        <v>3364</v>
      </c>
      <c r="B235" s="358">
        <v>5851</v>
      </c>
      <c r="C235" s="382">
        <v>0.12866</v>
      </c>
      <c r="D235" s="336">
        <v>483620195.19</v>
      </c>
      <c r="E235" s="382">
        <v>9.3189999999999995E-2</v>
      </c>
      <c r="F235" s="237"/>
      <c r="G235" s="237"/>
      <c r="H235" s="237"/>
      <c r="I235" s="237"/>
      <c r="J235" s="237"/>
      <c r="K235" s="237"/>
    </row>
    <row r="236" spans="1:11" ht="15.75">
      <c r="A236" s="386" t="s">
        <v>3365</v>
      </c>
      <c r="B236" s="358">
        <v>6405</v>
      </c>
      <c r="C236" s="382">
        <v>0.14083999999999999</v>
      </c>
      <c r="D236" s="336">
        <v>773556188.22000003</v>
      </c>
      <c r="E236" s="382">
        <v>0.14906</v>
      </c>
      <c r="F236" s="237"/>
      <c r="G236" s="237"/>
      <c r="H236" s="237"/>
      <c r="I236" s="237"/>
      <c r="J236" s="237"/>
      <c r="K236" s="237"/>
    </row>
    <row r="237" spans="1:11" ht="15.75">
      <c r="A237" s="386" t="s">
        <v>3366</v>
      </c>
      <c r="B237" s="358">
        <v>5686</v>
      </c>
      <c r="C237" s="382">
        <v>0.12503</v>
      </c>
      <c r="D237" s="336">
        <v>801000765.42999995</v>
      </c>
      <c r="E237" s="382">
        <v>0.15434999999999999</v>
      </c>
      <c r="F237" s="237"/>
      <c r="G237" s="237"/>
      <c r="H237" s="237"/>
      <c r="I237" s="237"/>
      <c r="J237" s="237"/>
      <c r="K237" s="237"/>
    </row>
    <row r="238" spans="1:11" ht="15.75">
      <c r="A238" s="386" t="s">
        <v>3367</v>
      </c>
      <c r="B238" s="358">
        <v>3417</v>
      </c>
      <c r="C238" s="382">
        <v>7.5139999999999998E-2</v>
      </c>
      <c r="D238" s="336">
        <v>602606219.99000001</v>
      </c>
      <c r="E238" s="382">
        <v>0.11612</v>
      </c>
      <c r="F238" s="237"/>
      <c r="G238" s="237"/>
      <c r="H238" s="237"/>
      <c r="I238" s="237"/>
      <c r="J238" s="237"/>
      <c r="K238" s="237"/>
    </row>
    <row r="239" spans="1:11" ht="15.75">
      <c r="A239" s="386" t="s">
        <v>3368</v>
      </c>
      <c r="B239" s="358">
        <v>4638</v>
      </c>
      <c r="C239" s="382">
        <v>0.10199</v>
      </c>
      <c r="D239" s="336">
        <v>875841309.29999995</v>
      </c>
      <c r="E239" s="382">
        <v>0.16878000000000001</v>
      </c>
      <c r="F239" s="237"/>
      <c r="G239" s="237"/>
      <c r="H239" s="237"/>
      <c r="I239" s="237"/>
      <c r="J239" s="237"/>
      <c r="K239" s="237"/>
    </row>
    <row r="240" spans="1:11" ht="15.75">
      <c r="A240" s="386" t="s">
        <v>3369</v>
      </c>
      <c r="B240" s="358">
        <v>4754</v>
      </c>
      <c r="C240" s="382">
        <v>0.10453999999999999</v>
      </c>
      <c r="D240" s="336">
        <v>1040212062.34</v>
      </c>
      <c r="E240" s="382">
        <v>0.20044999999999999</v>
      </c>
      <c r="F240" s="237"/>
      <c r="G240" s="237"/>
      <c r="H240" s="237"/>
      <c r="I240" s="237"/>
      <c r="J240" s="237"/>
      <c r="K240" s="237"/>
    </row>
    <row r="241" spans="1:11" ht="15.75">
      <c r="A241" s="386" t="s">
        <v>3370</v>
      </c>
      <c r="B241" s="358">
        <v>5</v>
      </c>
      <c r="C241" s="382">
        <v>1.1E-4</v>
      </c>
      <c r="D241" s="336">
        <v>782218.84</v>
      </c>
      <c r="E241" s="382">
        <v>1.4999999999999999E-4</v>
      </c>
      <c r="F241" s="237"/>
      <c r="G241" s="237"/>
      <c r="H241" s="237"/>
      <c r="I241" s="237"/>
      <c r="J241" s="237"/>
      <c r="K241" s="237"/>
    </row>
    <row r="242" spans="1:11" ht="16.5" thickBot="1">
      <c r="A242" s="387" t="s">
        <v>140</v>
      </c>
      <c r="B242" s="388">
        <v>45476</v>
      </c>
      <c r="C242" s="389">
        <v>1</v>
      </c>
      <c r="D242" s="377">
        <v>5189401711.0600004</v>
      </c>
      <c r="E242" s="389">
        <v>0.99999000000000005</v>
      </c>
      <c r="F242" s="237"/>
      <c r="G242" s="237"/>
      <c r="H242" s="237"/>
      <c r="I242" s="237"/>
      <c r="J242" s="237"/>
      <c r="K242" s="237"/>
    </row>
    <row r="243" spans="1:11" ht="16.5" thickTop="1">
      <c r="A243" s="237"/>
      <c r="B243" s="237"/>
      <c r="C243" s="237"/>
      <c r="D243" s="306"/>
      <c r="E243" s="237"/>
      <c r="F243" s="237"/>
      <c r="G243" s="237"/>
      <c r="H243" s="237"/>
      <c r="I243" s="237"/>
      <c r="J243" s="237"/>
      <c r="K243" s="237"/>
    </row>
    <row r="244" spans="1:11" ht="15.75">
      <c r="A244" s="270" t="s">
        <v>3373</v>
      </c>
      <c r="B244" s="312" t="s">
        <v>3326</v>
      </c>
      <c r="C244" s="312" t="s">
        <v>3327</v>
      </c>
      <c r="D244" s="390" t="s">
        <v>3328</v>
      </c>
      <c r="E244" s="312" t="s">
        <v>3329</v>
      </c>
      <c r="F244" s="237"/>
      <c r="G244" s="237"/>
      <c r="H244" s="237"/>
      <c r="I244" s="237"/>
      <c r="J244" s="237"/>
      <c r="K244" s="237"/>
    </row>
    <row r="245" spans="1:11" ht="15.75">
      <c r="A245" s="380" t="s">
        <v>3374</v>
      </c>
      <c r="B245" s="355">
        <v>17361</v>
      </c>
      <c r="C245" s="382">
        <v>0.38175999999999999</v>
      </c>
      <c r="D245" s="336">
        <v>384445715.06</v>
      </c>
      <c r="E245" s="382">
        <v>7.4079999999999993E-2</v>
      </c>
      <c r="F245" s="237"/>
      <c r="G245" s="237"/>
      <c r="H245" s="237"/>
      <c r="I245" s="237"/>
      <c r="J245" s="237"/>
      <c r="K245" s="237"/>
    </row>
    <row r="246" spans="1:11" ht="15.75">
      <c r="A246" s="380" t="s">
        <v>3375</v>
      </c>
      <c r="B246" s="355">
        <v>9406</v>
      </c>
      <c r="C246" s="382">
        <v>0.20683000000000001</v>
      </c>
      <c r="D246" s="336">
        <v>683241777.23000002</v>
      </c>
      <c r="E246" s="382">
        <v>0.13166</v>
      </c>
      <c r="F246" s="237"/>
      <c r="G246" s="237"/>
      <c r="H246" s="237"/>
      <c r="I246" s="237"/>
      <c r="J246" s="237"/>
      <c r="K246" s="237"/>
    </row>
    <row r="247" spans="1:11" ht="15.75">
      <c r="A247" s="380" t="s">
        <v>3376</v>
      </c>
      <c r="B247" s="355">
        <v>6163</v>
      </c>
      <c r="C247" s="382">
        <v>0.13552</v>
      </c>
      <c r="D247" s="336">
        <v>765730818.42999995</v>
      </c>
      <c r="E247" s="382">
        <v>0.14756</v>
      </c>
      <c r="F247" s="237"/>
      <c r="G247" s="237"/>
      <c r="H247" s="237"/>
      <c r="I247" s="237"/>
      <c r="J247" s="237"/>
      <c r="K247" s="237"/>
    </row>
    <row r="248" spans="1:11" ht="15.75">
      <c r="A248" s="380" t="s">
        <v>3377</v>
      </c>
      <c r="B248" s="355">
        <v>4524</v>
      </c>
      <c r="C248" s="382">
        <v>9.9479999999999999E-2</v>
      </c>
      <c r="D248" s="336">
        <v>785179406.51999998</v>
      </c>
      <c r="E248" s="382">
        <v>0.15129999999999999</v>
      </c>
      <c r="F248" s="237"/>
      <c r="G248" s="237"/>
      <c r="H248" s="237"/>
      <c r="I248" s="237"/>
      <c r="J248" s="237"/>
      <c r="K248" s="237"/>
    </row>
    <row r="249" spans="1:11" ht="15.75">
      <c r="A249" s="380" t="s">
        <v>3378</v>
      </c>
      <c r="B249" s="355">
        <v>3039</v>
      </c>
      <c r="C249" s="382">
        <v>6.6830000000000001E-2</v>
      </c>
      <c r="D249" s="336">
        <v>678741078.19000006</v>
      </c>
      <c r="E249" s="382">
        <v>0.13078999999999999</v>
      </c>
      <c r="F249" s="237"/>
      <c r="G249" s="237"/>
      <c r="H249" s="237"/>
      <c r="I249" s="237"/>
      <c r="J249" s="237"/>
      <c r="K249" s="237"/>
    </row>
    <row r="250" spans="1:11" ht="15.75">
      <c r="A250" s="380" t="s">
        <v>3379</v>
      </c>
      <c r="B250" s="355">
        <v>1921</v>
      </c>
      <c r="C250" s="382">
        <v>4.224E-2</v>
      </c>
      <c r="D250" s="336">
        <v>525594771.81</v>
      </c>
      <c r="E250" s="382">
        <v>0.10128</v>
      </c>
      <c r="F250" s="237"/>
      <c r="G250" s="237"/>
      <c r="H250" s="237"/>
      <c r="I250" s="237"/>
      <c r="J250" s="237"/>
      <c r="K250" s="237"/>
    </row>
    <row r="251" spans="1:11" ht="15.75">
      <c r="A251" s="380" t="s">
        <v>3380</v>
      </c>
      <c r="B251" s="355">
        <v>1075</v>
      </c>
      <c r="C251" s="382">
        <v>2.3640000000000001E-2</v>
      </c>
      <c r="D251" s="336">
        <v>346734373.81</v>
      </c>
      <c r="E251" s="382">
        <v>6.6820000000000004E-2</v>
      </c>
      <c r="F251" s="237"/>
      <c r="G251" s="237"/>
      <c r="H251" s="237"/>
      <c r="I251" s="237"/>
      <c r="J251" s="237"/>
      <c r="K251" s="237"/>
    </row>
    <row r="252" spans="1:11" ht="15.75">
      <c r="A252" s="380" t="s">
        <v>3381</v>
      </c>
      <c r="B252" s="355">
        <v>620</v>
      </c>
      <c r="C252" s="382">
        <v>1.363E-2</v>
      </c>
      <c r="D252" s="336">
        <v>231734307.94</v>
      </c>
      <c r="E252" s="382">
        <v>4.4659999999999998E-2</v>
      </c>
      <c r="F252" s="311"/>
      <c r="G252" s="237"/>
      <c r="H252" s="237"/>
      <c r="I252" s="237"/>
      <c r="J252" s="237"/>
      <c r="K252" s="237"/>
    </row>
    <row r="253" spans="1:11" ht="15.75">
      <c r="A253" s="380" t="s">
        <v>3382</v>
      </c>
      <c r="B253" s="355">
        <v>363</v>
      </c>
      <c r="C253" s="382">
        <v>7.9799999999999992E-3</v>
      </c>
      <c r="D253" s="336">
        <v>153759400.36000001</v>
      </c>
      <c r="E253" s="382">
        <v>2.963E-2</v>
      </c>
      <c r="F253" s="237"/>
      <c r="G253" s="237"/>
      <c r="H253" s="237"/>
      <c r="I253" s="237"/>
      <c r="J253" s="237"/>
      <c r="K253" s="237"/>
    </row>
    <row r="254" spans="1:11" ht="15.75">
      <c r="A254" s="380" t="s">
        <v>3383</v>
      </c>
      <c r="B254" s="355">
        <v>269</v>
      </c>
      <c r="C254" s="382">
        <v>5.9199999999999999E-3</v>
      </c>
      <c r="D254" s="336">
        <v>127727240.15000001</v>
      </c>
      <c r="E254" s="382">
        <v>2.461E-2</v>
      </c>
      <c r="F254" s="237"/>
      <c r="G254" s="237"/>
      <c r="H254" s="237"/>
      <c r="I254" s="237"/>
      <c r="J254" s="237"/>
      <c r="K254" s="237"/>
    </row>
    <row r="255" spans="1:11" ht="15.75">
      <c r="A255" s="380" t="s">
        <v>3384</v>
      </c>
      <c r="B255" s="355">
        <v>337</v>
      </c>
      <c r="C255" s="382">
        <v>7.4099999999999999E-3</v>
      </c>
      <c r="D255" s="336">
        <v>183819044.38</v>
      </c>
      <c r="E255" s="382">
        <v>3.542E-2</v>
      </c>
      <c r="F255" s="237"/>
      <c r="G255" s="237"/>
      <c r="H255" s="237"/>
      <c r="I255" s="237"/>
      <c r="J255" s="237"/>
      <c r="K255" s="237"/>
    </row>
    <row r="256" spans="1:11" ht="15.75">
      <c r="A256" s="380" t="s">
        <v>3385</v>
      </c>
      <c r="B256" s="355">
        <v>147</v>
      </c>
      <c r="C256" s="382">
        <v>3.2299999999999998E-3</v>
      </c>
      <c r="D256" s="336">
        <v>95613611.290000007</v>
      </c>
      <c r="E256" s="382">
        <v>1.8419999999999999E-2</v>
      </c>
      <c r="F256" s="237"/>
      <c r="G256" s="237"/>
      <c r="H256" s="237"/>
      <c r="I256" s="237"/>
      <c r="J256" s="237"/>
      <c r="K256" s="237"/>
    </row>
    <row r="257" spans="1:11" ht="15.75">
      <c r="A257" s="380" t="s">
        <v>3386</v>
      </c>
      <c r="B257" s="355">
        <v>92</v>
      </c>
      <c r="C257" s="382">
        <v>2.0200000000000001E-3</v>
      </c>
      <c r="D257" s="336">
        <v>68612113.859999999</v>
      </c>
      <c r="E257" s="382">
        <v>1.3220000000000001E-2</v>
      </c>
      <c r="F257" s="237"/>
      <c r="G257" s="237"/>
      <c r="H257" s="237"/>
      <c r="I257" s="237"/>
      <c r="J257" s="237"/>
      <c r="K257" s="237"/>
    </row>
    <row r="258" spans="1:11" ht="15.75">
      <c r="A258" s="380" t="s">
        <v>3387</v>
      </c>
      <c r="B258" s="355">
        <v>55</v>
      </c>
      <c r="C258" s="382">
        <v>1.2099999999999999E-3</v>
      </c>
      <c r="D258" s="336">
        <v>46681090.700000003</v>
      </c>
      <c r="E258" s="382">
        <v>8.9999999999999993E-3</v>
      </c>
      <c r="F258" s="237"/>
      <c r="G258" s="237"/>
      <c r="H258" s="237"/>
      <c r="I258" s="237"/>
      <c r="J258" s="237"/>
      <c r="K258" s="237"/>
    </row>
    <row r="259" spans="1:11" ht="15.75">
      <c r="A259" s="380" t="s">
        <v>3388</v>
      </c>
      <c r="B259" s="355">
        <v>43</v>
      </c>
      <c r="C259" s="382">
        <v>9.5E-4</v>
      </c>
      <c r="D259" s="336">
        <v>40709795.109999999</v>
      </c>
      <c r="E259" s="382">
        <v>7.8399999999999997E-3</v>
      </c>
      <c r="F259" s="237"/>
      <c r="G259" s="237"/>
      <c r="H259" s="237"/>
      <c r="I259" s="237"/>
      <c r="J259" s="237"/>
      <c r="K259" s="237"/>
    </row>
    <row r="260" spans="1:11" ht="15.75">
      <c r="A260" s="380" t="s">
        <v>3389</v>
      </c>
      <c r="B260" s="355">
        <v>43</v>
      </c>
      <c r="C260" s="382">
        <v>9.5E-4</v>
      </c>
      <c r="D260" s="336">
        <v>46767596.840000004</v>
      </c>
      <c r="E260" s="382">
        <v>9.0100000000000006E-3</v>
      </c>
      <c r="F260" s="237"/>
      <c r="G260" s="237"/>
      <c r="H260" s="237"/>
      <c r="I260" s="237"/>
      <c r="J260" s="237"/>
      <c r="K260" s="237"/>
    </row>
    <row r="261" spans="1:11" ht="15.75">
      <c r="A261" s="380" t="s">
        <v>3390</v>
      </c>
      <c r="B261" s="355">
        <v>18</v>
      </c>
      <c r="C261" s="382">
        <v>4.0000000000000002E-4</v>
      </c>
      <c r="D261" s="336">
        <v>24309569.379999999</v>
      </c>
      <c r="E261" s="382">
        <v>4.6800000000000001E-3</v>
      </c>
      <c r="F261" s="237"/>
      <c r="G261" s="237"/>
      <c r="H261" s="237"/>
      <c r="I261" s="237"/>
      <c r="J261" s="237"/>
      <c r="K261" s="237"/>
    </row>
    <row r="262" spans="1:11" ht="16.5" thickBot="1">
      <c r="A262" s="374" t="s">
        <v>140</v>
      </c>
      <c r="B262" s="375">
        <v>45476</v>
      </c>
      <c r="C262" s="376">
        <v>1.0000000000000002</v>
      </c>
      <c r="D262" s="377">
        <v>5189401711.0600004</v>
      </c>
      <c r="E262" s="376">
        <v>0.99997999999999998</v>
      </c>
      <c r="F262" s="237"/>
      <c r="G262" s="237"/>
      <c r="H262" s="237"/>
      <c r="I262" s="237"/>
      <c r="J262" s="237"/>
      <c r="K262" s="237"/>
    </row>
    <row r="263" spans="1:11" ht="16.5" thickTop="1">
      <c r="A263" s="237"/>
      <c r="B263" s="237"/>
      <c r="C263" s="237"/>
      <c r="D263" s="306"/>
      <c r="E263" s="237"/>
      <c r="F263" s="237"/>
      <c r="G263" s="237"/>
      <c r="H263" s="237"/>
      <c r="I263" s="237"/>
      <c r="J263" s="237"/>
      <c r="K263" s="237"/>
    </row>
    <row r="264" spans="1:11" ht="63">
      <c r="A264" s="384" t="s">
        <v>3391</v>
      </c>
      <c r="B264" s="353" t="s">
        <v>3326</v>
      </c>
      <c r="C264" s="353" t="s">
        <v>3327</v>
      </c>
      <c r="D264" s="385" t="s">
        <v>3328</v>
      </c>
      <c r="E264" s="353" t="s">
        <v>3329</v>
      </c>
      <c r="F264" s="237"/>
      <c r="G264" s="237"/>
      <c r="H264" s="237"/>
      <c r="I264" s="237"/>
      <c r="J264" s="237"/>
      <c r="K264" s="237"/>
    </row>
    <row r="265" spans="1:11" ht="15.75">
      <c r="A265" s="380" t="s">
        <v>3082</v>
      </c>
      <c r="B265" s="355">
        <v>3042</v>
      </c>
      <c r="C265" s="382">
        <v>6.6890000000000005E-2</v>
      </c>
      <c r="D265" s="336">
        <v>306600701.39999998</v>
      </c>
      <c r="E265" s="382">
        <v>5.9080000000000001E-2</v>
      </c>
      <c r="F265" s="237"/>
      <c r="G265" s="237"/>
      <c r="H265" s="237"/>
      <c r="I265" s="237"/>
      <c r="J265" s="237"/>
      <c r="K265" s="237"/>
    </row>
    <row r="266" spans="1:11" ht="15.75">
      <c r="A266" s="380" t="s">
        <v>3078</v>
      </c>
      <c r="B266" s="355">
        <v>4918</v>
      </c>
      <c r="C266" s="382">
        <v>0.10814</v>
      </c>
      <c r="D266" s="336">
        <v>612458243.26999998</v>
      </c>
      <c r="E266" s="382">
        <v>0.11802</v>
      </c>
      <c r="F266" s="237"/>
      <c r="G266" s="237"/>
      <c r="H266" s="237"/>
      <c r="I266" s="237"/>
      <c r="J266" s="237"/>
      <c r="K266" s="237"/>
    </row>
    <row r="267" spans="1:11" ht="15.75">
      <c r="A267" s="380" t="s">
        <v>3077</v>
      </c>
      <c r="B267" s="355">
        <v>5573</v>
      </c>
      <c r="C267" s="382">
        <v>0.12255000000000001</v>
      </c>
      <c r="D267" s="336">
        <v>1000056748.23</v>
      </c>
      <c r="E267" s="382">
        <v>0.19270999999999999</v>
      </c>
      <c r="F267" s="237"/>
      <c r="G267" s="237"/>
      <c r="H267" s="237"/>
      <c r="I267" s="237"/>
      <c r="J267" s="237"/>
      <c r="K267" s="237"/>
    </row>
    <row r="268" spans="1:11" ht="15.75">
      <c r="A268" s="380" t="s">
        <v>3087</v>
      </c>
      <c r="B268" s="355">
        <v>1851</v>
      </c>
      <c r="C268" s="382">
        <v>4.07E-2</v>
      </c>
      <c r="D268" s="336">
        <v>141191788.91</v>
      </c>
      <c r="E268" s="382">
        <v>2.7210000000000002E-2</v>
      </c>
      <c r="F268" s="237"/>
      <c r="G268" s="237"/>
      <c r="H268" s="237"/>
      <c r="I268" s="237"/>
      <c r="J268" s="237"/>
      <c r="K268" s="237"/>
    </row>
    <row r="269" spans="1:11" ht="15.75">
      <c r="A269" s="380" t="s">
        <v>3079</v>
      </c>
      <c r="B269" s="355">
        <v>4103</v>
      </c>
      <c r="C269" s="382">
        <v>9.0219999999999995E-2</v>
      </c>
      <c r="D269" s="336">
        <v>365288143</v>
      </c>
      <c r="E269" s="382">
        <v>7.0389999999999994E-2</v>
      </c>
      <c r="F269" s="237"/>
      <c r="G269" s="237"/>
      <c r="H269" s="237"/>
      <c r="I269" s="237"/>
      <c r="J269" s="237"/>
      <c r="K269" s="237"/>
    </row>
    <row r="270" spans="1:11" ht="15.75">
      <c r="A270" s="380" t="s">
        <v>3085</v>
      </c>
      <c r="B270" s="355">
        <v>2107</v>
      </c>
      <c r="C270" s="382">
        <v>4.6330000000000003E-2</v>
      </c>
      <c r="D270" s="336">
        <v>143561554.03</v>
      </c>
      <c r="E270" s="382">
        <v>2.7660000000000001E-2</v>
      </c>
      <c r="F270" s="311"/>
      <c r="G270" s="237"/>
      <c r="H270" s="237"/>
      <c r="I270" s="237"/>
      <c r="J270" s="237"/>
      <c r="K270" s="237"/>
    </row>
    <row r="271" spans="1:11" ht="15.75">
      <c r="A271" s="380" t="s">
        <v>3084</v>
      </c>
      <c r="B271" s="355">
        <v>2721</v>
      </c>
      <c r="C271" s="382">
        <v>5.9830000000000001E-2</v>
      </c>
      <c r="D271" s="336">
        <v>270573941.89999998</v>
      </c>
      <c r="E271" s="382">
        <v>5.2139999999999999E-2</v>
      </c>
      <c r="F271" s="237"/>
      <c r="G271" s="237"/>
      <c r="H271" s="237"/>
      <c r="I271" s="237"/>
      <c r="J271" s="237"/>
      <c r="K271" s="237"/>
    </row>
    <row r="272" spans="1:11" ht="15.75">
      <c r="A272" s="380" t="s">
        <v>3076</v>
      </c>
      <c r="B272" s="355">
        <v>9217</v>
      </c>
      <c r="C272" s="382">
        <v>0.20268</v>
      </c>
      <c r="D272" s="336">
        <v>1224130831.6600001</v>
      </c>
      <c r="E272" s="382">
        <v>0.23588999999999999</v>
      </c>
      <c r="F272" s="237"/>
      <c r="G272" s="237"/>
      <c r="H272" s="237"/>
      <c r="I272" s="237"/>
      <c r="J272" s="237"/>
      <c r="K272" s="237"/>
    </row>
    <row r="273" spans="1:11" ht="15.75">
      <c r="A273" s="380" t="s">
        <v>3080</v>
      </c>
      <c r="B273" s="355">
        <v>3774</v>
      </c>
      <c r="C273" s="382">
        <v>8.2989999999999994E-2</v>
      </c>
      <c r="D273" s="336">
        <v>400699304.88</v>
      </c>
      <c r="E273" s="382">
        <v>7.7210000000000001E-2</v>
      </c>
      <c r="F273" s="237"/>
      <c r="G273" s="237"/>
      <c r="H273" s="237"/>
      <c r="I273" s="237"/>
      <c r="J273" s="237"/>
      <c r="K273" s="237"/>
    </row>
    <row r="274" spans="1:11" ht="15.75">
      <c r="A274" s="380" t="s">
        <v>3086</v>
      </c>
      <c r="B274" s="355">
        <v>1980</v>
      </c>
      <c r="C274" s="382">
        <v>4.3540000000000002E-2</v>
      </c>
      <c r="D274" s="336">
        <v>151176624.78999999</v>
      </c>
      <c r="E274" s="382">
        <v>2.913E-2</v>
      </c>
      <c r="F274" s="237"/>
      <c r="G274" s="237"/>
      <c r="H274" s="237"/>
      <c r="I274" s="237"/>
      <c r="J274" s="237"/>
      <c r="K274" s="237"/>
    </row>
    <row r="275" spans="1:11" ht="15.75">
      <c r="A275" s="380" t="s">
        <v>3081</v>
      </c>
      <c r="B275" s="355">
        <v>3166</v>
      </c>
      <c r="C275" s="382">
        <v>6.9620000000000001E-2</v>
      </c>
      <c r="D275" s="336">
        <v>300244922.48000002</v>
      </c>
      <c r="E275" s="382">
        <v>5.7860000000000002E-2</v>
      </c>
      <c r="F275" s="237"/>
      <c r="G275" s="237"/>
      <c r="H275" s="237"/>
      <c r="I275" s="237"/>
      <c r="J275" s="237"/>
      <c r="K275" s="237"/>
    </row>
    <row r="276" spans="1:11" ht="15.75">
      <c r="A276" s="380" t="s">
        <v>3083</v>
      </c>
      <c r="B276" s="355">
        <v>3024</v>
      </c>
      <c r="C276" s="382">
        <v>6.6500000000000004E-2</v>
      </c>
      <c r="D276" s="336">
        <v>273418906.50999999</v>
      </c>
      <c r="E276" s="382">
        <v>5.2690000000000001E-2</v>
      </c>
      <c r="F276" s="237"/>
      <c r="G276" s="237"/>
      <c r="H276" s="237"/>
      <c r="I276" s="237"/>
      <c r="J276" s="237"/>
      <c r="K276" s="237"/>
    </row>
    <row r="277" spans="1:11" ht="16.5" thickBot="1">
      <c r="A277" s="374" t="s">
        <v>140</v>
      </c>
      <c r="B277" s="375">
        <v>45476</v>
      </c>
      <c r="C277" s="376">
        <v>0.99999000000000005</v>
      </c>
      <c r="D277" s="377">
        <v>5189401711.0600004</v>
      </c>
      <c r="E277" s="376">
        <v>0.99998999999999993</v>
      </c>
      <c r="F277" s="237"/>
      <c r="G277" s="237"/>
      <c r="H277" s="237"/>
      <c r="I277" s="237"/>
      <c r="J277" s="237"/>
      <c r="K277" s="237"/>
    </row>
    <row r="278" spans="1:11" ht="16.5" thickTop="1">
      <c r="A278" s="237"/>
      <c r="B278" s="237"/>
      <c r="C278" s="237"/>
      <c r="D278" s="237"/>
      <c r="E278" s="237"/>
      <c r="F278" s="237"/>
      <c r="G278" s="237"/>
      <c r="H278" s="237"/>
      <c r="I278" s="237"/>
      <c r="J278" s="237"/>
      <c r="K278" s="237"/>
    </row>
    <row r="279" spans="1:11" ht="94.5">
      <c r="A279" s="391" t="s">
        <v>3392</v>
      </c>
      <c r="B279" s="271" t="s">
        <v>3326</v>
      </c>
      <c r="C279" s="271" t="s">
        <v>3327</v>
      </c>
      <c r="D279" s="271" t="s">
        <v>3393</v>
      </c>
      <c r="E279" s="271" t="s">
        <v>3329</v>
      </c>
      <c r="F279" s="271" t="s">
        <v>3394</v>
      </c>
      <c r="G279" s="271" t="s">
        <v>3395</v>
      </c>
      <c r="H279" s="237"/>
      <c r="I279" s="237"/>
      <c r="J279" s="237"/>
      <c r="K279" s="237"/>
    </row>
    <row r="280" spans="1:11" ht="15.75">
      <c r="A280" s="380" t="s">
        <v>3396</v>
      </c>
      <c r="B280" s="355">
        <v>10131</v>
      </c>
      <c r="C280" s="382">
        <v>0.22278000000000001</v>
      </c>
      <c r="D280" s="336">
        <v>1453707934.6500001</v>
      </c>
      <c r="E280" s="382">
        <v>0.29232000000000002</v>
      </c>
      <c r="F280" s="336">
        <v>26876700.789999999</v>
      </c>
      <c r="G280" s="382">
        <v>0.12415</v>
      </c>
      <c r="H280" s="237"/>
      <c r="I280" s="237"/>
      <c r="J280" s="237"/>
      <c r="K280" s="237"/>
    </row>
    <row r="281" spans="1:11" ht="15.75">
      <c r="A281" s="380" t="s">
        <v>3397</v>
      </c>
      <c r="B281" s="355">
        <v>35345</v>
      </c>
      <c r="C281" s="382">
        <v>0.77722000000000002</v>
      </c>
      <c r="D281" s="336">
        <v>3519211669.6500001</v>
      </c>
      <c r="E281" s="382">
        <v>0.70767999999999998</v>
      </c>
      <c r="F281" s="336">
        <v>189605405.97</v>
      </c>
      <c r="G281" s="382">
        <v>0.87585000000000002</v>
      </c>
      <c r="H281" s="237"/>
      <c r="I281" s="237"/>
      <c r="J281" s="237"/>
      <c r="K281" s="237"/>
    </row>
    <row r="282" spans="1:11" ht="16.5" thickBot="1">
      <c r="A282" s="374" t="s">
        <v>140</v>
      </c>
      <c r="B282" s="375">
        <v>45476</v>
      </c>
      <c r="C282" s="376">
        <v>1</v>
      </c>
      <c r="D282" s="377">
        <v>4972919604.3000002</v>
      </c>
      <c r="E282" s="376">
        <v>1</v>
      </c>
      <c r="F282" s="377">
        <v>216482106.75999999</v>
      </c>
      <c r="G282" s="376">
        <v>1</v>
      </c>
      <c r="H282" s="237"/>
      <c r="I282" s="237"/>
      <c r="J282" s="237"/>
      <c r="K282" s="237"/>
    </row>
    <row r="283" spans="1:11" ht="16.5" thickTop="1">
      <c r="A283" s="237"/>
      <c r="B283" s="237"/>
      <c r="C283" s="237"/>
      <c r="D283" s="237"/>
      <c r="E283" s="237"/>
      <c r="F283" s="237"/>
      <c r="G283" s="237"/>
      <c r="H283" s="237"/>
      <c r="I283" s="237"/>
      <c r="J283" s="237"/>
      <c r="K283" s="237"/>
    </row>
    <row r="284" spans="1:11" ht="63">
      <c r="A284" s="384" t="s">
        <v>3398</v>
      </c>
      <c r="B284" s="353" t="s">
        <v>3326</v>
      </c>
      <c r="C284" s="353" t="s">
        <v>3327</v>
      </c>
      <c r="D284" s="353" t="s">
        <v>3328</v>
      </c>
      <c r="E284" s="353" t="s">
        <v>3329</v>
      </c>
      <c r="F284" s="237"/>
      <c r="G284" s="237"/>
      <c r="H284" s="237"/>
      <c r="I284" s="237"/>
      <c r="J284" s="237"/>
      <c r="K284" s="237"/>
    </row>
    <row r="285" spans="1:11" ht="15.75">
      <c r="A285" s="380" t="s">
        <v>3399</v>
      </c>
      <c r="B285" s="355">
        <v>402</v>
      </c>
      <c r="C285" s="382">
        <v>8.8400000000000006E-3</v>
      </c>
      <c r="D285" s="336">
        <v>84380698.109999999</v>
      </c>
      <c r="E285" s="382">
        <v>1.626E-2</v>
      </c>
      <c r="F285" s="237"/>
      <c r="G285" s="237"/>
      <c r="H285" s="237"/>
      <c r="I285" s="237"/>
      <c r="J285" s="237"/>
      <c r="K285" s="237"/>
    </row>
    <row r="286" spans="1:11" ht="15.75">
      <c r="A286" s="380" t="s">
        <v>3400</v>
      </c>
      <c r="B286" s="355">
        <v>1027</v>
      </c>
      <c r="C286" s="382">
        <v>2.2579999999999999E-2</v>
      </c>
      <c r="D286" s="336">
        <v>243672399.46000001</v>
      </c>
      <c r="E286" s="382">
        <v>4.6960000000000002E-2</v>
      </c>
      <c r="F286" s="237"/>
      <c r="G286" s="237"/>
      <c r="H286" s="237"/>
      <c r="I286" s="237"/>
      <c r="J286" s="237"/>
      <c r="K286" s="237"/>
    </row>
    <row r="287" spans="1:11" ht="15.75">
      <c r="A287" s="380" t="s">
        <v>3401</v>
      </c>
      <c r="B287" s="355">
        <v>321</v>
      </c>
      <c r="C287" s="382">
        <v>7.0600000000000003E-3</v>
      </c>
      <c r="D287" s="336">
        <v>74998368.650000006</v>
      </c>
      <c r="E287" s="382">
        <v>1.4449999999999999E-2</v>
      </c>
      <c r="F287" s="237"/>
      <c r="G287" s="237"/>
      <c r="H287" s="237"/>
      <c r="I287" s="237"/>
      <c r="J287" s="237"/>
      <c r="K287" s="237"/>
    </row>
    <row r="288" spans="1:11" ht="15.75">
      <c r="A288" s="380" t="s">
        <v>3402</v>
      </c>
      <c r="B288" s="355">
        <v>224</v>
      </c>
      <c r="C288" s="382">
        <v>4.9300000000000004E-3</v>
      </c>
      <c r="D288" s="336">
        <v>50228948.329999998</v>
      </c>
      <c r="E288" s="382">
        <v>9.6799999999999994E-3</v>
      </c>
      <c r="F288" s="237"/>
      <c r="G288" s="237"/>
      <c r="H288" s="237"/>
      <c r="I288" s="237"/>
      <c r="J288" s="237"/>
      <c r="K288" s="237"/>
    </row>
    <row r="289" spans="1:11" ht="15.75">
      <c r="A289" s="380" t="s">
        <v>3403</v>
      </c>
      <c r="B289" s="355">
        <v>267</v>
      </c>
      <c r="C289" s="382">
        <v>5.8700000000000002E-3</v>
      </c>
      <c r="D289" s="336">
        <v>58028423.82</v>
      </c>
      <c r="E289" s="382">
        <v>1.1180000000000001E-2</v>
      </c>
      <c r="F289" s="237"/>
      <c r="G289" s="237"/>
      <c r="H289" s="237"/>
      <c r="I289" s="237"/>
      <c r="J289" s="237"/>
      <c r="K289" s="237"/>
    </row>
    <row r="290" spans="1:11" ht="15.75">
      <c r="A290" s="380" t="s">
        <v>3404</v>
      </c>
      <c r="B290" s="355">
        <v>386</v>
      </c>
      <c r="C290" s="382">
        <v>8.4899999999999993E-3</v>
      </c>
      <c r="D290" s="336">
        <v>85969601.569999993</v>
      </c>
      <c r="E290" s="382">
        <v>1.6570000000000001E-2</v>
      </c>
      <c r="F290" s="237"/>
      <c r="G290" s="237"/>
      <c r="H290" s="237"/>
      <c r="I290" s="237"/>
      <c r="J290" s="237"/>
      <c r="K290" s="237"/>
    </row>
    <row r="291" spans="1:11" ht="15.75">
      <c r="A291" s="380" t="s">
        <v>3405</v>
      </c>
      <c r="B291" s="355">
        <v>369</v>
      </c>
      <c r="C291" s="382">
        <v>8.1099999999999992E-3</v>
      </c>
      <c r="D291" s="336">
        <v>92202268.510000005</v>
      </c>
      <c r="E291" s="382">
        <v>1.7770000000000001E-2</v>
      </c>
      <c r="F291" s="237"/>
      <c r="G291" s="237"/>
      <c r="H291" s="237"/>
      <c r="I291" s="237"/>
      <c r="J291" s="237"/>
      <c r="K291" s="237"/>
    </row>
    <row r="292" spans="1:11" ht="15.75">
      <c r="A292" s="380" t="s">
        <v>3406</v>
      </c>
      <c r="B292" s="355">
        <v>267</v>
      </c>
      <c r="C292" s="382">
        <v>5.8700000000000002E-3</v>
      </c>
      <c r="D292" s="336">
        <v>70957481.280000001</v>
      </c>
      <c r="E292" s="382">
        <v>1.367E-2</v>
      </c>
      <c r="F292" s="237"/>
      <c r="G292" s="237"/>
      <c r="H292" s="237"/>
      <c r="I292" s="237"/>
      <c r="J292" s="237"/>
      <c r="K292" s="237"/>
    </row>
    <row r="293" spans="1:11" ht="15.75">
      <c r="A293" s="380" t="s">
        <v>3407</v>
      </c>
      <c r="B293" s="355">
        <v>350</v>
      </c>
      <c r="C293" s="382">
        <v>7.7000000000000002E-3</v>
      </c>
      <c r="D293" s="336">
        <v>75725819.859999999</v>
      </c>
      <c r="E293" s="382">
        <v>1.4590000000000001E-2</v>
      </c>
      <c r="F293" s="237"/>
      <c r="G293" s="237"/>
      <c r="H293" s="237"/>
      <c r="I293" s="237"/>
      <c r="J293" s="237"/>
      <c r="K293" s="237"/>
    </row>
    <row r="294" spans="1:11" ht="15.75">
      <c r="A294" s="380" t="s">
        <v>3408</v>
      </c>
      <c r="B294" s="355">
        <v>256</v>
      </c>
      <c r="C294" s="382">
        <v>5.6299999999999996E-3</v>
      </c>
      <c r="D294" s="336">
        <v>58856493.759999998</v>
      </c>
      <c r="E294" s="382">
        <v>1.1339999999999999E-2</v>
      </c>
      <c r="F294" s="237"/>
      <c r="G294" s="237"/>
      <c r="H294" s="237"/>
      <c r="I294" s="237"/>
      <c r="J294" s="237"/>
      <c r="K294" s="237"/>
    </row>
    <row r="295" spans="1:11" ht="15.75">
      <c r="A295" s="380" t="s">
        <v>3409</v>
      </c>
      <c r="B295" s="355">
        <v>321</v>
      </c>
      <c r="C295" s="382">
        <v>7.0600000000000003E-3</v>
      </c>
      <c r="D295" s="336">
        <v>67809314.890000001</v>
      </c>
      <c r="E295" s="382">
        <v>1.307E-2</v>
      </c>
      <c r="F295" s="237"/>
      <c r="G295" s="237"/>
      <c r="H295" s="237"/>
      <c r="I295" s="237"/>
      <c r="J295" s="237"/>
      <c r="K295" s="237"/>
    </row>
    <row r="296" spans="1:11" ht="15.75">
      <c r="A296" s="380" t="s">
        <v>3410</v>
      </c>
      <c r="B296" s="355">
        <v>394</v>
      </c>
      <c r="C296" s="382">
        <v>8.6599999999999993E-3</v>
      </c>
      <c r="D296" s="336">
        <v>86260164.019999996</v>
      </c>
      <c r="E296" s="382">
        <v>1.6619999999999999E-2</v>
      </c>
      <c r="F296" s="237"/>
      <c r="G296" s="237"/>
      <c r="H296" s="237"/>
      <c r="I296" s="237"/>
      <c r="J296" s="237"/>
      <c r="K296" s="237"/>
    </row>
    <row r="297" spans="1:11" ht="15.75">
      <c r="A297" s="380" t="s">
        <v>3411</v>
      </c>
      <c r="B297" s="355">
        <v>493</v>
      </c>
      <c r="C297" s="382">
        <v>1.0840000000000001E-2</v>
      </c>
      <c r="D297" s="336">
        <v>106497279.13</v>
      </c>
      <c r="E297" s="382">
        <v>2.052E-2</v>
      </c>
      <c r="F297" s="237"/>
      <c r="G297" s="237"/>
      <c r="H297" s="237"/>
      <c r="I297" s="237"/>
      <c r="J297" s="237"/>
      <c r="K297" s="237"/>
    </row>
    <row r="298" spans="1:11" ht="15.75">
      <c r="A298" s="380" t="s">
        <v>3412</v>
      </c>
      <c r="B298" s="355">
        <v>769</v>
      </c>
      <c r="C298" s="382">
        <v>1.6910000000000001E-2</v>
      </c>
      <c r="D298" s="336">
        <v>159188373.53</v>
      </c>
      <c r="E298" s="382">
        <v>3.0679999999999999E-2</v>
      </c>
      <c r="F298" s="237"/>
      <c r="G298" s="237"/>
      <c r="H298" s="237"/>
      <c r="I298" s="237"/>
      <c r="J298" s="237"/>
      <c r="K298" s="237"/>
    </row>
    <row r="299" spans="1:11" ht="15.75">
      <c r="A299" s="380" t="s">
        <v>3413</v>
      </c>
      <c r="B299" s="355">
        <v>39630</v>
      </c>
      <c r="C299" s="382">
        <v>0.87144999999999995</v>
      </c>
      <c r="D299" s="336">
        <v>3874626076.1399999</v>
      </c>
      <c r="E299" s="382">
        <v>0.74663999999999997</v>
      </c>
      <c r="F299" s="237"/>
      <c r="G299" s="237"/>
      <c r="H299" s="237"/>
      <c r="I299" s="237"/>
      <c r="J299" s="237"/>
      <c r="K299" s="237"/>
    </row>
    <row r="300" spans="1:11" ht="15.75">
      <c r="A300" s="380">
        <v>0</v>
      </c>
      <c r="B300" s="355">
        <v>0</v>
      </c>
      <c r="C300" s="382">
        <v>0</v>
      </c>
      <c r="D300" s="336">
        <v>0</v>
      </c>
      <c r="E300" s="382">
        <v>0</v>
      </c>
      <c r="F300" s="237"/>
      <c r="G300" s="237"/>
      <c r="H300" s="237"/>
      <c r="I300" s="237"/>
      <c r="J300" s="237"/>
      <c r="K300" s="237"/>
    </row>
    <row r="301" spans="1:11" ht="15.75">
      <c r="A301" s="380">
        <v>0</v>
      </c>
      <c r="B301" s="355">
        <v>0</v>
      </c>
      <c r="C301" s="382">
        <v>0</v>
      </c>
      <c r="D301" s="336">
        <v>0</v>
      </c>
      <c r="E301" s="382">
        <v>0</v>
      </c>
      <c r="F301" s="237"/>
      <c r="G301" s="237"/>
      <c r="H301" s="237"/>
      <c r="I301" s="237"/>
      <c r="J301" s="237"/>
      <c r="K301" s="237"/>
    </row>
    <row r="302" spans="1:11" ht="15.75">
      <c r="A302" s="380">
        <v>0</v>
      </c>
      <c r="B302" s="355">
        <v>0</v>
      </c>
      <c r="C302" s="382">
        <v>0</v>
      </c>
      <c r="D302" s="336">
        <v>0</v>
      </c>
      <c r="E302" s="382">
        <v>0</v>
      </c>
      <c r="F302" s="237"/>
      <c r="G302" s="237"/>
      <c r="H302" s="237"/>
      <c r="I302" s="237"/>
      <c r="J302" s="237"/>
      <c r="K302" s="237"/>
    </row>
    <row r="303" spans="1:11" ht="15.75">
      <c r="A303" s="380">
        <v>0</v>
      </c>
      <c r="B303" s="355">
        <v>0</v>
      </c>
      <c r="C303" s="382">
        <v>0</v>
      </c>
      <c r="D303" s="336">
        <v>0</v>
      </c>
      <c r="E303" s="382">
        <v>0</v>
      </c>
      <c r="F303" s="237"/>
      <c r="G303" s="237"/>
      <c r="H303" s="237"/>
      <c r="I303" s="237"/>
      <c r="J303" s="237"/>
      <c r="K303" s="237"/>
    </row>
    <row r="304" spans="1:11" ht="15.75">
      <c r="A304" s="380">
        <v>0</v>
      </c>
      <c r="B304" s="355">
        <v>0</v>
      </c>
      <c r="C304" s="382">
        <v>0</v>
      </c>
      <c r="D304" s="336">
        <v>0</v>
      </c>
      <c r="E304" s="382">
        <v>0</v>
      </c>
      <c r="F304" s="237"/>
      <c r="G304" s="237"/>
      <c r="H304" s="237"/>
      <c r="I304" s="237"/>
      <c r="J304" s="237"/>
      <c r="K304" s="237"/>
    </row>
    <row r="305" spans="1:11" ht="15.75">
      <c r="A305" s="380">
        <v>0</v>
      </c>
      <c r="B305" s="355">
        <v>0</v>
      </c>
      <c r="C305" s="382">
        <v>0</v>
      </c>
      <c r="D305" s="336">
        <v>0</v>
      </c>
      <c r="E305" s="382">
        <v>0</v>
      </c>
      <c r="F305" s="237"/>
      <c r="G305" s="237"/>
      <c r="H305" s="237"/>
      <c r="I305" s="237"/>
      <c r="J305" s="237"/>
      <c r="K305" s="237"/>
    </row>
    <row r="306" spans="1:11" ht="16.5" thickBot="1">
      <c r="A306" s="374" t="s">
        <v>140</v>
      </c>
      <c r="B306" s="375">
        <v>45476</v>
      </c>
      <c r="C306" s="392">
        <v>1</v>
      </c>
      <c r="D306" s="393">
        <v>5189401711.0600004</v>
      </c>
      <c r="E306" s="392">
        <v>1</v>
      </c>
      <c r="F306" s="237"/>
      <c r="G306" s="237"/>
      <c r="H306" s="237"/>
      <c r="I306" s="237"/>
      <c r="J306" s="237"/>
      <c r="K306" s="237"/>
    </row>
    <row r="307" spans="1:11" ht="16.5" thickTop="1">
      <c r="A307" s="237"/>
      <c r="B307" s="237"/>
      <c r="C307" s="237"/>
      <c r="D307" s="237"/>
      <c r="E307" s="237"/>
      <c r="F307" s="237"/>
      <c r="G307" s="237"/>
      <c r="H307" s="237"/>
      <c r="I307" s="237"/>
      <c r="J307" s="237"/>
      <c r="K307" s="237"/>
    </row>
    <row r="308" spans="1:11" ht="63">
      <c r="A308" s="384" t="s">
        <v>3414</v>
      </c>
      <c r="B308" s="353" t="s">
        <v>3326</v>
      </c>
      <c r="C308" s="353" t="s">
        <v>3327</v>
      </c>
      <c r="D308" s="353" t="s">
        <v>3328</v>
      </c>
      <c r="E308" s="353" t="s">
        <v>3329</v>
      </c>
      <c r="F308" s="237"/>
      <c r="G308" s="237"/>
      <c r="H308" s="237"/>
      <c r="I308" s="237"/>
      <c r="J308" s="237"/>
      <c r="K308" s="237"/>
    </row>
    <row r="309" spans="1:11" ht="15.75">
      <c r="A309" s="380" t="s">
        <v>3415</v>
      </c>
      <c r="B309" s="355">
        <v>13092</v>
      </c>
      <c r="C309" s="382">
        <v>0.28788999999999998</v>
      </c>
      <c r="D309" s="336">
        <v>2600613157.0999999</v>
      </c>
      <c r="E309" s="382">
        <v>0.50114000000000003</v>
      </c>
      <c r="F309" s="237"/>
      <c r="G309" s="237"/>
      <c r="H309" s="237"/>
      <c r="I309" s="237"/>
      <c r="J309" s="237"/>
      <c r="K309" s="237"/>
    </row>
    <row r="310" spans="1:11" ht="15.75">
      <c r="A310" s="380" t="s">
        <v>3416</v>
      </c>
      <c r="B310" s="355">
        <v>277</v>
      </c>
      <c r="C310" s="382">
        <v>6.0899999999999999E-3</v>
      </c>
      <c r="D310" s="336">
        <v>10476333.050000001</v>
      </c>
      <c r="E310" s="382">
        <v>2.0200000000000001E-3</v>
      </c>
      <c r="F310" s="311"/>
      <c r="G310" s="237"/>
      <c r="H310" s="237"/>
      <c r="I310" s="237"/>
      <c r="J310" s="237"/>
      <c r="K310" s="237"/>
    </row>
    <row r="311" spans="1:11" ht="15.75">
      <c r="A311" s="380" t="s">
        <v>3417</v>
      </c>
      <c r="B311" s="355">
        <v>32107</v>
      </c>
      <c r="C311" s="382">
        <v>0.70601999999999998</v>
      </c>
      <c r="D311" s="336">
        <v>2578312220.9099998</v>
      </c>
      <c r="E311" s="382">
        <v>0.49684</v>
      </c>
      <c r="F311" s="237"/>
      <c r="G311" s="237"/>
      <c r="H311" s="237"/>
      <c r="I311" s="237"/>
      <c r="J311" s="237"/>
      <c r="K311" s="237"/>
    </row>
    <row r="312" spans="1:11" ht="16.5" thickBot="1">
      <c r="A312" s="374" t="s">
        <v>140</v>
      </c>
      <c r="B312" s="394">
        <v>45476</v>
      </c>
      <c r="C312" s="392">
        <v>1</v>
      </c>
      <c r="D312" s="393">
        <v>5189401711.0600004</v>
      </c>
      <c r="E312" s="392">
        <v>1</v>
      </c>
      <c r="F312" s="237"/>
      <c r="G312" s="237"/>
      <c r="H312" s="237"/>
      <c r="I312" s="237"/>
      <c r="J312" s="237"/>
      <c r="K312" s="237"/>
    </row>
    <row r="313" spans="1:11" ht="16.5" thickTop="1">
      <c r="A313" s="237"/>
      <c r="B313" s="237"/>
      <c r="C313" s="237"/>
      <c r="D313" s="237"/>
      <c r="E313" s="237"/>
      <c r="F313" s="237"/>
      <c r="G313" s="237"/>
      <c r="H313" s="237"/>
      <c r="I313" s="237"/>
      <c r="J313" s="237"/>
      <c r="K313" s="237"/>
    </row>
    <row r="314" spans="1:11" ht="45">
      <c r="A314" s="395" t="s">
        <v>3418</v>
      </c>
      <c r="B314" s="396" t="s">
        <v>3326</v>
      </c>
      <c r="C314" s="396" t="s">
        <v>3327</v>
      </c>
      <c r="D314" s="396" t="s">
        <v>3328</v>
      </c>
      <c r="E314" s="396" t="s">
        <v>3329</v>
      </c>
      <c r="F314" s="237"/>
      <c r="G314" s="237"/>
      <c r="H314" s="237"/>
      <c r="I314" s="237"/>
      <c r="J314" s="237"/>
      <c r="K314" s="237"/>
    </row>
    <row r="315" spans="1:11" ht="15.75">
      <c r="A315" s="264" t="s">
        <v>3419</v>
      </c>
      <c r="B315" s="355">
        <v>45476</v>
      </c>
      <c r="C315" s="382">
        <v>1</v>
      </c>
      <c r="D315" s="355">
        <v>5189401711.0599995</v>
      </c>
      <c r="E315" s="382">
        <v>1</v>
      </c>
      <c r="F315" s="310"/>
      <c r="G315" s="237"/>
      <c r="H315" s="237"/>
      <c r="I315" s="237"/>
      <c r="J315" s="237"/>
      <c r="K315" s="237"/>
    </row>
    <row r="316" spans="1:11" ht="15.75">
      <c r="A316" s="264" t="s">
        <v>3420</v>
      </c>
      <c r="B316" s="397">
        <v>0</v>
      </c>
      <c r="C316" s="382">
        <v>0</v>
      </c>
      <c r="D316" s="355">
        <v>0</v>
      </c>
      <c r="E316" s="382">
        <v>0</v>
      </c>
      <c r="F316" s="398"/>
      <c r="G316" s="237"/>
      <c r="H316" s="237"/>
      <c r="I316" s="237"/>
      <c r="J316" s="237"/>
      <c r="K316" s="237"/>
    </row>
    <row r="317" spans="1:11" ht="15.75">
      <c r="A317" s="264" t="s">
        <v>3421</v>
      </c>
      <c r="B317" s="355">
        <v>0</v>
      </c>
      <c r="C317" s="382">
        <v>0</v>
      </c>
      <c r="D317" s="355">
        <v>0</v>
      </c>
      <c r="E317" s="382">
        <v>0</v>
      </c>
      <c r="F317" s="399"/>
      <c r="G317" s="237"/>
      <c r="H317" s="237"/>
      <c r="I317" s="237"/>
      <c r="J317" s="237"/>
      <c r="K317" s="237"/>
    </row>
    <row r="318" spans="1:11" ht="16.5" thickBot="1">
      <c r="A318" s="374" t="s">
        <v>140</v>
      </c>
      <c r="B318" s="375">
        <v>45476</v>
      </c>
      <c r="C318" s="376">
        <v>1</v>
      </c>
      <c r="D318" s="377">
        <v>5189401711.0600004</v>
      </c>
      <c r="E318" s="376">
        <v>1</v>
      </c>
      <c r="F318" s="237"/>
      <c r="G318" s="237"/>
      <c r="H318" s="237"/>
      <c r="I318" s="237"/>
      <c r="J318" s="237"/>
      <c r="K318" s="237"/>
    </row>
    <row r="319" spans="1:11" ht="16.5" thickTop="1">
      <c r="A319" s="334" t="s">
        <v>3422</v>
      </c>
      <c r="B319" s="364"/>
      <c r="C319" s="400"/>
      <c r="D319" s="306"/>
      <c r="E319" s="400"/>
      <c r="F319" s="237"/>
      <c r="G319" s="237"/>
      <c r="H319" s="237"/>
      <c r="I319" s="237"/>
      <c r="J319" s="237"/>
      <c r="K319" s="237"/>
    </row>
    <row r="320" spans="1:11" ht="15.75">
      <c r="A320" s="237"/>
      <c r="B320" s="237"/>
      <c r="C320" s="237"/>
      <c r="D320" s="237"/>
      <c r="E320" s="237"/>
      <c r="F320" s="237"/>
      <c r="G320" s="237"/>
      <c r="H320" s="237"/>
      <c r="I320" s="237"/>
      <c r="J320" s="237"/>
      <c r="K320" s="237"/>
    </row>
    <row r="321" spans="1:11" ht="15.75">
      <c r="A321" s="270" t="s">
        <v>3423</v>
      </c>
      <c r="B321" s="312" t="s">
        <v>3326</v>
      </c>
      <c r="C321" s="312" t="s">
        <v>3327</v>
      </c>
      <c r="D321" s="312" t="s">
        <v>3328</v>
      </c>
      <c r="E321" s="312" t="s">
        <v>3329</v>
      </c>
      <c r="F321" s="237"/>
      <c r="G321" s="237"/>
      <c r="H321" s="237"/>
      <c r="I321" s="237"/>
      <c r="J321" s="237"/>
      <c r="K321" s="237"/>
    </row>
    <row r="322" spans="1:11" ht="15.75">
      <c r="A322" s="380" t="s">
        <v>3424</v>
      </c>
      <c r="B322" s="355">
        <v>10237</v>
      </c>
      <c r="C322" s="382">
        <v>0.22511</v>
      </c>
      <c r="D322" s="336">
        <v>630844215.13999999</v>
      </c>
      <c r="E322" s="382">
        <v>0.12156</v>
      </c>
      <c r="F322" s="237"/>
      <c r="G322" s="237"/>
      <c r="H322" s="237"/>
      <c r="I322" s="237"/>
      <c r="J322" s="237"/>
      <c r="K322" s="237"/>
    </row>
    <row r="323" spans="1:11" ht="15.75">
      <c r="A323" s="380" t="s">
        <v>3425</v>
      </c>
      <c r="B323" s="355">
        <v>35239</v>
      </c>
      <c r="C323" s="382">
        <v>0.77488999999999997</v>
      </c>
      <c r="D323" s="336">
        <v>4558557495.9200001</v>
      </c>
      <c r="E323" s="382">
        <v>0.87844</v>
      </c>
      <c r="F323" s="237"/>
      <c r="G323" s="237"/>
      <c r="H323" s="237"/>
      <c r="I323" s="237"/>
      <c r="J323" s="237"/>
      <c r="K323" s="237"/>
    </row>
    <row r="324" spans="1:11" ht="16.5" thickBot="1">
      <c r="A324" s="374" t="s">
        <v>140</v>
      </c>
      <c r="B324" s="394">
        <v>45476</v>
      </c>
      <c r="C324" s="392">
        <v>1</v>
      </c>
      <c r="D324" s="393">
        <v>5189401711.0600004</v>
      </c>
      <c r="E324" s="392">
        <v>1</v>
      </c>
      <c r="F324" s="237"/>
      <c r="G324" s="237"/>
      <c r="H324" s="237"/>
      <c r="I324" s="237"/>
      <c r="J324" s="237"/>
      <c r="K324" s="237"/>
    </row>
    <row r="325" spans="1:11" ht="16.5" thickTop="1">
      <c r="A325" s="237"/>
      <c r="B325" s="237"/>
      <c r="C325" s="237"/>
      <c r="D325" s="237"/>
      <c r="E325" s="237"/>
      <c r="F325" s="237"/>
      <c r="G325" s="237"/>
      <c r="H325" s="237"/>
      <c r="I325" s="237"/>
      <c r="J325" s="237"/>
      <c r="K325" s="237"/>
    </row>
    <row r="326" spans="1:11" ht="15.75">
      <c r="A326" s="270" t="s">
        <v>3426</v>
      </c>
      <c r="B326" s="312" t="s">
        <v>3326</v>
      </c>
      <c r="C326" s="312" t="s">
        <v>3327</v>
      </c>
      <c r="D326" s="312" t="s">
        <v>3328</v>
      </c>
      <c r="E326" s="312" t="s">
        <v>3329</v>
      </c>
      <c r="F326" s="237"/>
      <c r="G326" s="237"/>
      <c r="H326" s="237"/>
      <c r="I326" s="237"/>
      <c r="J326" s="237"/>
      <c r="K326" s="237"/>
    </row>
    <row r="327" spans="1:11" ht="15.75">
      <c r="A327" s="380" t="s">
        <v>3427</v>
      </c>
      <c r="B327" s="355">
        <v>4333</v>
      </c>
      <c r="C327" s="382">
        <v>9.5280000000000004E-2</v>
      </c>
      <c r="D327" s="336">
        <v>251638333.56999999</v>
      </c>
      <c r="E327" s="382">
        <v>4.8489999999999998E-2</v>
      </c>
      <c r="F327" s="237"/>
      <c r="G327" s="237"/>
      <c r="H327" s="237"/>
      <c r="I327" s="237"/>
      <c r="J327" s="237"/>
      <c r="K327" s="237"/>
    </row>
    <row r="328" spans="1:11" ht="15.75">
      <c r="A328" s="380" t="s">
        <v>3428</v>
      </c>
      <c r="B328" s="355">
        <v>5631</v>
      </c>
      <c r="C328" s="382">
        <v>0.12382</v>
      </c>
      <c r="D328" s="336">
        <v>381649700.30000001</v>
      </c>
      <c r="E328" s="382">
        <v>7.3539999999999994E-2</v>
      </c>
      <c r="F328" s="311"/>
      <c r="G328" s="237"/>
      <c r="H328" s="237"/>
      <c r="I328" s="237"/>
      <c r="J328" s="237"/>
      <c r="K328" s="237"/>
    </row>
    <row r="329" spans="1:11" ht="15.75">
      <c r="A329" s="380" t="s">
        <v>3429</v>
      </c>
      <c r="B329" s="355">
        <v>5941</v>
      </c>
      <c r="C329" s="382">
        <v>0.13064000000000001</v>
      </c>
      <c r="D329" s="336">
        <v>419420933.97000003</v>
      </c>
      <c r="E329" s="382">
        <v>8.0820000000000003E-2</v>
      </c>
      <c r="F329" s="237"/>
      <c r="G329" s="237"/>
      <c r="H329" s="237"/>
      <c r="I329" s="237"/>
      <c r="J329" s="237"/>
      <c r="K329" s="237"/>
    </row>
    <row r="330" spans="1:11" ht="15.75">
      <c r="A330" s="380" t="s">
        <v>3430</v>
      </c>
      <c r="B330" s="355">
        <v>6904</v>
      </c>
      <c r="C330" s="382">
        <v>0.15182000000000001</v>
      </c>
      <c r="D330" s="336">
        <v>568338344.13</v>
      </c>
      <c r="E330" s="382">
        <v>0.10952000000000001</v>
      </c>
      <c r="F330" s="237"/>
      <c r="G330" s="237"/>
      <c r="H330" s="237"/>
      <c r="I330" s="237"/>
      <c r="J330" s="237"/>
      <c r="K330" s="237"/>
    </row>
    <row r="331" spans="1:11" ht="15.75">
      <c r="A331" s="380" t="s">
        <v>3431</v>
      </c>
      <c r="B331" s="355">
        <v>4013</v>
      </c>
      <c r="C331" s="382">
        <v>8.8239999999999999E-2</v>
      </c>
      <c r="D331" s="336">
        <v>351123892.26999998</v>
      </c>
      <c r="E331" s="382">
        <v>6.7659999999999998E-2</v>
      </c>
      <c r="F331" s="237"/>
      <c r="G331" s="237"/>
      <c r="H331" s="237"/>
      <c r="I331" s="237"/>
      <c r="J331" s="237"/>
      <c r="K331" s="237"/>
    </row>
    <row r="332" spans="1:11" ht="15.75">
      <c r="A332" s="380" t="s">
        <v>3432</v>
      </c>
      <c r="B332" s="355">
        <v>2985</v>
      </c>
      <c r="C332" s="382">
        <v>6.5640000000000004E-2</v>
      </c>
      <c r="D332" s="336">
        <v>255215963.88</v>
      </c>
      <c r="E332" s="382">
        <v>4.9180000000000001E-2</v>
      </c>
      <c r="F332" s="237"/>
      <c r="G332" s="237"/>
      <c r="H332" s="237"/>
      <c r="I332" s="237"/>
      <c r="J332" s="237"/>
      <c r="K332" s="237"/>
    </row>
    <row r="333" spans="1:11" ht="15.75">
      <c r="A333" s="380" t="s">
        <v>3433</v>
      </c>
      <c r="B333" s="355">
        <v>1963</v>
      </c>
      <c r="C333" s="382">
        <v>4.317E-2</v>
      </c>
      <c r="D333" s="336">
        <v>199433181.97999999</v>
      </c>
      <c r="E333" s="382">
        <v>3.8429999999999999E-2</v>
      </c>
      <c r="F333" s="237"/>
      <c r="G333" s="237"/>
      <c r="H333" s="237"/>
      <c r="I333" s="237"/>
      <c r="J333" s="237"/>
      <c r="K333" s="237"/>
    </row>
    <row r="334" spans="1:11" ht="15.75">
      <c r="A334" s="380" t="s">
        <v>3434</v>
      </c>
      <c r="B334" s="355">
        <v>1352</v>
      </c>
      <c r="C334" s="382">
        <v>2.9729999999999999E-2</v>
      </c>
      <c r="D334" s="336">
        <v>167957449.49000001</v>
      </c>
      <c r="E334" s="382">
        <v>3.2370000000000003E-2</v>
      </c>
      <c r="F334" s="237"/>
      <c r="G334" s="237"/>
      <c r="H334" s="237"/>
      <c r="I334" s="237"/>
      <c r="J334" s="237"/>
      <c r="K334" s="237"/>
    </row>
    <row r="335" spans="1:11" ht="15.75">
      <c r="A335" s="380" t="s">
        <v>3435</v>
      </c>
      <c r="B335" s="355">
        <v>1406</v>
      </c>
      <c r="C335" s="382">
        <v>3.092E-2</v>
      </c>
      <c r="D335" s="336">
        <v>198847595.81999999</v>
      </c>
      <c r="E335" s="382">
        <v>3.832E-2</v>
      </c>
      <c r="F335" s="237"/>
      <c r="G335" s="237"/>
      <c r="H335" s="237"/>
      <c r="I335" s="237"/>
      <c r="J335" s="237"/>
      <c r="K335" s="237"/>
    </row>
    <row r="336" spans="1:11" ht="15.75">
      <c r="A336" s="380" t="s">
        <v>3436</v>
      </c>
      <c r="B336" s="355">
        <v>1063</v>
      </c>
      <c r="C336" s="382">
        <v>2.3369999999999998E-2</v>
      </c>
      <c r="D336" s="336">
        <v>182177900.47999999</v>
      </c>
      <c r="E336" s="382">
        <v>3.5110000000000002E-2</v>
      </c>
      <c r="F336" s="237"/>
      <c r="G336" s="237"/>
      <c r="H336" s="237"/>
      <c r="I336" s="237"/>
      <c r="J336" s="237"/>
      <c r="K336" s="237"/>
    </row>
    <row r="337" spans="1:11" ht="15.75">
      <c r="A337" s="380" t="s">
        <v>3437</v>
      </c>
      <c r="B337" s="355">
        <v>1863</v>
      </c>
      <c r="C337" s="382">
        <v>4.0969999999999999E-2</v>
      </c>
      <c r="D337" s="336">
        <v>371861220.68000001</v>
      </c>
      <c r="E337" s="382">
        <v>7.1660000000000001E-2</v>
      </c>
      <c r="F337" s="237"/>
      <c r="G337" s="237"/>
      <c r="H337" s="237"/>
      <c r="I337" s="237"/>
      <c r="J337" s="237"/>
      <c r="K337" s="237"/>
    </row>
    <row r="338" spans="1:11" ht="15.75">
      <c r="A338" s="380" t="s">
        <v>3438</v>
      </c>
      <c r="B338" s="355">
        <v>1156</v>
      </c>
      <c r="C338" s="382">
        <v>2.5420000000000002E-2</v>
      </c>
      <c r="D338" s="336">
        <v>255742563.91999999</v>
      </c>
      <c r="E338" s="382">
        <v>4.9279999999999997E-2</v>
      </c>
      <c r="F338" s="237"/>
      <c r="G338" s="237"/>
      <c r="H338" s="237"/>
      <c r="I338" s="237"/>
      <c r="J338" s="237"/>
      <c r="K338" s="237"/>
    </row>
    <row r="339" spans="1:11" ht="15.75">
      <c r="A339" s="380" t="s">
        <v>3439</v>
      </c>
      <c r="B339" s="355">
        <v>1247</v>
      </c>
      <c r="C339" s="382">
        <v>2.742E-2</v>
      </c>
      <c r="D339" s="336">
        <v>277757799.36000001</v>
      </c>
      <c r="E339" s="382">
        <v>5.3519999999999998E-2</v>
      </c>
      <c r="F339" s="237"/>
      <c r="G339" s="237"/>
      <c r="H339" s="237"/>
      <c r="I339" s="237"/>
      <c r="J339" s="237"/>
      <c r="K339" s="237"/>
    </row>
    <row r="340" spans="1:11" ht="15.75">
      <c r="A340" s="380" t="s">
        <v>3440</v>
      </c>
      <c r="B340" s="355">
        <v>1654</v>
      </c>
      <c r="C340" s="382">
        <v>3.637E-2</v>
      </c>
      <c r="D340" s="336">
        <v>377378281.72000003</v>
      </c>
      <c r="E340" s="382">
        <v>7.2720000000000007E-2</v>
      </c>
      <c r="F340" s="237"/>
      <c r="G340" s="237"/>
      <c r="H340" s="237"/>
      <c r="I340" s="237"/>
      <c r="J340" s="237"/>
      <c r="K340" s="237"/>
    </row>
    <row r="341" spans="1:11" ht="15.75">
      <c r="A341" s="380" t="s">
        <v>3441</v>
      </c>
      <c r="B341" s="355">
        <v>868</v>
      </c>
      <c r="C341" s="382">
        <v>1.9089999999999999E-2</v>
      </c>
      <c r="D341" s="336">
        <v>211687779.38999999</v>
      </c>
      <c r="E341" s="382">
        <v>4.079E-2</v>
      </c>
      <c r="F341" s="237"/>
      <c r="G341" s="237"/>
      <c r="H341" s="237"/>
      <c r="I341" s="237"/>
      <c r="J341" s="237"/>
      <c r="K341" s="237"/>
    </row>
    <row r="342" spans="1:11" ht="15.75">
      <c r="A342" s="380" t="s">
        <v>3442</v>
      </c>
      <c r="B342" s="355">
        <v>1666</v>
      </c>
      <c r="C342" s="382">
        <v>3.6630000000000003E-2</v>
      </c>
      <c r="D342" s="336">
        <v>372226445.31999999</v>
      </c>
      <c r="E342" s="382">
        <v>7.1730000000000002E-2</v>
      </c>
      <c r="F342" s="237"/>
      <c r="G342" s="237"/>
      <c r="H342" s="237"/>
      <c r="I342" s="237"/>
      <c r="J342" s="237"/>
      <c r="K342" s="237"/>
    </row>
    <row r="343" spans="1:11" ht="15.75">
      <c r="A343" s="380" t="s">
        <v>3443</v>
      </c>
      <c r="B343" s="355">
        <v>808</v>
      </c>
      <c r="C343" s="382">
        <v>1.7770000000000001E-2</v>
      </c>
      <c r="D343" s="336">
        <v>199990226.59</v>
      </c>
      <c r="E343" s="382">
        <v>3.8539999999999998E-2</v>
      </c>
      <c r="F343" s="237"/>
      <c r="G343" s="237"/>
      <c r="H343" s="237"/>
      <c r="I343" s="237"/>
      <c r="J343" s="237"/>
      <c r="K343" s="237"/>
    </row>
    <row r="344" spans="1:11" ht="15.75">
      <c r="A344" s="380" t="s">
        <v>3444</v>
      </c>
      <c r="B344" s="355">
        <v>177</v>
      </c>
      <c r="C344" s="382">
        <v>3.8899999999999998E-3</v>
      </c>
      <c r="D344" s="336">
        <v>44538313.859999999</v>
      </c>
      <c r="E344" s="382">
        <v>8.5800000000000008E-3</v>
      </c>
      <c r="F344" s="237"/>
      <c r="G344" s="237"/>
      <c r="H344" s="237"/>
      <c r="I344" s="237"/>
      <c r="J344" s="237"/>
      <c r="K344" s="237"/>
    </row>
    <row r="345" spans="1:11" ht="15.75">
      <c r="A345" s="380" t="s">
        <v>3445</v>
      </c>
      <c r="B345" s="355">
        <v>446</v>
      </c>
      <c r="C345" s="382">
        <v>9.8099999999999993E-3</v>
      </c>
      <c r="D345" s="336">
        <v>102415784.33</v>
      </c>
      <c r="E345" s="382">
        <v>1.9740000000000001E-2</v>
      </c>
      <c r="F345" s="237"/>
      <c r="G345" s="237"/>
      <c r="H345" s="237"/>
      <c r="I345" s="237"/>
      <c r="J345" s="237"/>
      <c r="K345" s="237"/>
    </row>
    <row r="346" spans="1:11" ht="16.5" thickBot="1">
      <c r="A346" s="374" t="s">
        <v>140</v>
      </c>
      <c r="B346" s="394">
        <v>45476</v>
      </c>
      <c r="C346" s="392">
        <v>1</v>
      </c>
      <c r="D346" s="393">
        <v>5189401711.0600004</v>
      </c>
      <c r="E346" s="392">
        <v>1</v>
      </c>
      <c r="F346" s="237"/>
      <c r="G346" s="237"/>
      <c r="H346" s="237"/>
      <c r="I346" s="237"/>
      <c r="J346" s="237"/>
      <c r="K346" s="237"/>
    </row>
    <row r="347" spans="1:11" ht="16.5" thickTop="1">
      <c r="A347" s="237"/>
      <c r="B347" s="237"/>
      <c r="C347" s="237"/>
      <c r="D347" s="237"/>
      <c r="E347" s="237"/>
      <c r="F347" s="237"/>
      <c r="G347" s="237"/>
      <c r="H347" s="237"/>
      <c r="I347" s="237"/>
      <c r="J347" s="237"/>
      <c r="K347" s="237"/>
    </row>
    <row r="348" spans="1:11" ht="15.75">
      <c r="A348" s="270" t="s">
        <v>3446</v>
      </c>
      <c r="B348" s="312" t="s">
        <v>3326</v>
      </c>
      <c r="C348" s="312" t="s">
        <v>3327</v>
      </c>
      <c r="D348" s="312" t="s">
        <v>3328</v>
      </c>
      <c r="E348" s="312" t="s">
        <v>3329</v>
      </c>
      <c r="F348" s="237"/>
      <c r="G348" s="237"/>
      <c r="H348" s="237"/>
      <c r="I348" s="237"/>
      <c r="J348" s="237"/>
      <c r="K348" s="237"/>
    </row>
    <row r="349" spans="1:11" ht="15.75">
      <c r="A349" s="369" t="s">
        <v>3447</v>
      </c>
      <c r="B349" s="355">
        <v>37675</v>
      </c>
      <c r="C349" s="356">
        <v>0.82845999999999997</v>
      </c>
      <c r="D349" s="336">
        <v>4246604425.6700001</v>
      </c>
      <c r="E349" s="356">
        <v>0.81832000000000005</v>
      </c>
      <c r="F349" s="237"/>
      <c r="G349" s="237"/>
      <c r="H349" s="237"/>
      <c r="I349" s="237"/>
      <c r="J349" s="237"/>
      <c r="K349" s="237"/>
    </row>
    <row r="350" spans="1:11" ht="15.75">
      <c r="A350" s="369" t="s">
        <v>3448</v>
      </c>
      <c r="B350" s="355">
        <v>7752</v>
      </c>
      <c r="C350" s="356">
        <v>0.17046</v>
      </c>
      <c r="D350" s="336">
        <v>935969445.47000003</v>
      </c>
      <c r="E350" s="356">
        <v>0.18035999999999999</v>
      </c>
      <c r="F350" s="237"/>
      <c r="G350" s="237"/>
      <c r="H350" s="237"/>
      <c r="I350" s="237"/>
      <c r="J350" s="237"/>
      <c r="K350" s="237"/>
    </row>
    <row r="351" spans="1:11" ht="15.75">
      <c r="A351" s="369" t="s">
        <v>3449</v>
      </c>
      <c r="B351" s="355">
        <v>36</v>
      </c>
      <c r="C351" s="356">
        <v>7.9000000000000001E-4</v>
      </c>
      <c r="D351" s="336">
        <v>4373383.13</v>
      </c>
      <c r="E351" s="356">
        <v>8.4000000000000003E-4</v>
      </c>
      <c r="F351" s="310"/>
      <c r="G351" s="237"/>
      <c r="H351" s="237"/>
      <c r="I351" s="237"/>
      <c r="J351" s="237"/>
      <c r="K351" s="237"/>
    </row>
    <row r="352" spans="1:11" ht="15.75">
      <c r="A352" s="369" t="s">
        <v>3450</v>
      </c>
      <c r="B352" s="355">
        <v>9</v>
      </c>
      <c r="C352" s="356">
        <v>2.0000000000000001E-4</v>
      </c>
      <c r="D352" s="336">
        <v>1767062.3</v>
      </c>
      <c r="E352" s="356">
        <v>3.4000000000000002E-4</v>
      </c>
      <c r="F352" s="310"/>
      <c r="G352" s="237"/>
      <c r="H352" s="237"/>
      <c r="I352" s="237"/>
      <c r="J352" s="237"/>
      <c r="K352" s="237"/>
    </row>
    <row r="353" spans="1:11" ht="15.75">
      <c r="A353" s="369" t="s">
        <v>3451</v>
      </c>
      <c r="B353" s="355">
        <v>0</v>
      </c>
      <c r="C353" s="356">
        <v>0</v>
      </c>
      <c r="D353" s="336">
        <v>0</v>
      </c>
      <c r="E353" s="356">
        <v>0</v>
      </c>
      <c r="F353" s="237"/>
      <c r="G353" s="237"/>
      <c r="H353" s="237"/>
      <c r="I353" s="237"/>
      <c r="J353" s="237"/>
      <c r="K353" s="237"/>
    </row>
    <row r="354" spans="1:11" ht="15.75">
      <c r="A354" s="369" t="s">
        <v>138</v>
      </c>
      <c r="B354" s="355">
        <v>4</v>
      </c>
      <c r="C354" s="356">
        <v>9.0000000000000006E-5</v>
      </c>
      <c r="D354" s="336">
        <v>687394.49</v>
      </c>
      <c r="E354" s="356">
        <v>1.2999999999999999E-4</v>
      </c>
      <c r="F354" s="237"/>
      <c r="G354" s="237"/>
      <c r="H354" s="237"/>
      <c r="I354" s="237"/>
      <c r="J354" s="237"/>
      <c r="K354" s="237"/>
    </row>
    <row r="355" spans="1:11" ht="16.5" thickBot="1">
      <c r="A355" s="374" t="s">
        <v>140</v>
      </c>
      <c r="B355" s="375">
        <v>45476</v>
      </c>
      <c r="C355" s="379">
        <v>1</v>
      </c>
      <c r="D355" s="377">
        <v>5189401711.0600004</v>
      </c>
      <c r="E355" s="379">
        <v>0.99998999999999993</v>
      </c>
      <c r="F355" s="237"/>
      <c r="G355" s="237"/>
      <c r="H355" s="237"/>
      <c r="I355" s="237"/>
      <c r="J355" s="237"/>
      <c r="K355" s="237"/>
    </row>
    <row r="356" spans="1:11" ht="16.5" thickTop="1">
      <c r="A356" s="237"/>
      <c r="B356" s="237"/>
      <c r="C356" s="237"/>
      <c r="D356" s="237"/>
      <c r="E356" s="237"/>
      <c r="F356" s="237"/>
      <c r="G356" s="237"/>
      <c r="H356" s="237"/>
      <c r="I356" s="237"/>
      <c r="J356" s="237"/>
      <c r="K356" s="237"/>
    </row>
    <row r="357" spans="1:11" ht="15.75">
      <c r="A357" s="236" t="s">
        <v>3452</v>
      </c>
      <c r="B357" s="237"/>
      <c r="C357" s="237"/>
      <c r="D357" s="237"/>
      <c r="E357" s="237"/>
      <c r="F357" s="237"/>
      <c r="G357" s="237"/>
      <c r="H357" s="237"/>
      <c r="I357" s="237"/>
      <c r="J357" s="237"/>
      <c r="K357" s="237"/>
    </row>
    <row r="358" spans="1:11" ht="15.75">
      <c r="A358" s="401" t="s">
        <v>3453</v>
      </c>
      <c r="B358" s="402" t="s">
        <v>3454</v>
      </c>
      <c r="C358" s="402" t="s">
        <v>3455</v>
      </c>
      <c r="D358" s="402" t="s">
        <v>3456</v>
      </c>
      <c r="E358" s="235"/>
      <c r="F358" s="237"/>
      <c r="G358" s="235"/>
      <c r="H358" s="235"/>
      <c r="I358" s="237"/>
      <c r="J358" s="237"/>
      <c r="K358" s="235"/>
    </row>
    <row r="359" spans="1:11" ht="15.75">
      <c r="A359" s="403" t="s">
        <v>3457</v>
      </c>
      <c r="B359" s="404">
        <v>40346</v>
      </c>
      <c r="C359" s="404">
        <v>40407</v>
      </c>
      <c r="D359" s="404">
        <v>40449</v>
      </c>
      <c r="E359" s="235"/>
      <c r="F359" s="237"/>
      <c r="G359" s="235"/>
      <c r="H359" s="235"/>
      <c r="I359" s="237"/>
      <c r="J359" s="237"/>
      <c r="K359" s="235"/>
    </row>
    <row r="360" spans="1:11" ht="15.75">
      <c r="A360" s="403" t="s">
        <v>3458</v>
      </c>
      <c r="B360" s="405" t="s">
        <v>3154</v>
      </c>
      <c r="C360" s="405" t="s">
        <v>3154</v>
      </c>
      <c r="D360" s="405" t="s">
        <v>3154</v>
      </c>
      <c r="E360" s="235"/>
      <c r="F360" s="237"/>
      <c r="G360" s="235"/>
      <c r="H360" s="235"/>
      <c r="I360" s="237"/>
      <c r="J360" s="237"/>
      <c r="K360" s="235"/>
    </row>
    <row r="361" spans="1:11" ht="15.75">
      <c r="A361" s="403" t="s">
        <v>3459</v>
      </c>
      <c r="B361" s="405" t="s">
        <v>3154</v>
      </c>
      <c r="C361" s="405" t="s">
        <v>3154</v>
      </c>
      <c r="D361" s="405" t="s">
        <v>3154</v>
      </c>
      <c r="E361" s="235"/>
      <c r="F361" s="237"/>
      <c r="G361" s="235"/>
      <c r="H361" s="235"/>
      <c r="I361" s="237"/>
      <c r="J361" s="237"/>
      <c r="K361" s="235"/>
    </row>
    <row r="362" spans="1:11" ht="15.75">
      <c r="A362" s="403" t="s">
        <v>3460</v>
      </c>
      <c r="B362" s="406">
        <v>1000000</v>
      </c>
      <c r="C362" s="406">
        <v>1000000</v>
      </c>
      <c r="D362" s="406">
        <v>1000000</v>
      </c>
      <c r="E362" s="235"/>
      <c r="F362" s="237"/>
      <c r="G362" s="235"/>
      <c r="H362" s="235"/>
      <c r="I362" s="237"/>
      <c r="J362" s="237"/>
      <c r="K362" s="235"/>
    </row>
    <row r="363" spans="1:11" ht="15.75">
      <c r="A363" s="403" t="s">
        <v>3461</v>
      </c>
      <c r="B363" s="406">
        <v>692500000</v>
      </c>
      <c r="C363" s="406">
        <v>146500000</v>
      </c>
      <c r="D363" s="406">
        <v>115500000</v>
      </c>
      <c r="E363" s="235"/>
      <c r="F363" s="237"/>
      <c r="G363" s="235"/>
      <c r="H363" s="235"/>
      <c r="I363" s="237"/>
      <c r="J363" s="237"/>
      <c r="K363" s="235"/>
    </row>
    <row r="364" spans="1:11" ht="15.75">
      <c r="A364" s="403" t="s">
        <v>3462</v>
      </c>
      <c r="B364" s="406">
        <v>692500000</v>
      </c>
      <c r="C364" s="406">
        <v>146500000</v>
      </c>
      <c r="D364" s="406">
        <v>115500000</v>
      </c>
      <c r="E364" s="235"/>
      <c r="F364" s="237"/>
      <c r="G364" s="235"/>
      <c r="H364" s="235"/>
      <c r="I364" s="237"/>
      <c r="J364" s="237"/>
      <c r="K364" s="235"/>
    </row>
    <row r="365" spans="1:11" ht="15.75">
      <c r="A365" s="403" t="s">
        <v>3463</v>
      </c>
      <c r="B365" s="407">
        <v>1.209699999919047</v>
      </c>
      <c r="C365" s="407">
        <v>1.2028000000083745</v>
      </c>
      <c r="D365" s="407">
        <v>1.1830000000566405</v>
      </c>
      <c r="E365" s="235"/>
      <c r="F365" s="237"/>
      <c r="G365" s="235"/>
      <c r="H365" s="235"/>
      <c r="I365" s="237"/>
      <c r="J365" s="237"/>
      <c r="K365" s="235"/>
    </row>
    <row r="366" spans="1:11" ht="15.75">
      <c r="A366" s="403" t="s">
        <v>3464</v>
      </c>
      <c r="B366" s="408" t="s">
        <v>3465</v>
      </c>
      <c r="C366" s="408" t="s">
        <v>3465</v>
      </c>
      <c r="D366" s="408" t="s">
        <v>3465</v>
      </c>
      <c r="E366" s="235"/>
      <c r="F366" s="237"/>
      <c r="G366" s="235"/>
      <c r="H366" s="235"/>
      <c r="I366" s="237"/>
      <c r="J366" s="237"/>
      <c r="K366" s="235"/>
    </row>
    <row r="367" spans="1:11" ht="15.75">
      <c r="A367" s="403" t="s">
        <v>3466</v>
      </c>
      <c r="B367" s="404">
        <v>47651</v>
      </c>
      <c r="C367" s="404">
        <v>48443</v>
      </c>
      <c r="D367" s="404">
        <v>47389</v>
      </c>
      <c r="E367" s="235"/>
      <c r="F367" s="237"/>
      <c r="G367" s="235"/>
      <c r="H367" s="235"/>
      <c r="I367" s="237"/>
      <c r="J367" s="237"/>
      <c r="K367" s="235"/>
    </row>
    <row r="368" spans="1:11" ht="15.75">
      <c r="A368" s="403" t="s">
        <v>3467</v>
      </c>
      <c r="B368" s="404">
        <v>47651</v>
      </c>
      <c r="C368" s="404">
        <v>48443</v>
      </c>
      <c r="D368" s="404">
        <v>47389</v>
      </c>
      <c r="E368" s="235"/>
      <c r="F368" s="237"/>
      <c r="G368" s="235"/>
      <c r="H368" s="235"/>
      <c r="I368" s="237"/>
      <c r="J368" s="237"/>
      <c r="K368" s="235"/>
    </row>
    <row r="369" spans="1:11" ht="15.75">
      <c r="A369" s="403" t="s">
        <v>3468</v>
      </c>
      <c r="B369" s="403" t="s">
        <v>3154</v>
      </c>
      <c r="C369" s="403" t="s">
        <v>3154</v>
      </c>
      <c r="D369" s="403" t="s">
        <v>3154</v>
      </c>
      <c r="E369" s="235"/>
      <c r="F369" s="237"/>
      <c r="G369" s="235"/>
      <c r="H369" s="235"/>
      <c r="I369" s="237"/>
      <c r="J369" s="237"/>
      <c r="K369" s="235"/>
    </row>
    <row r="370" spans="1:11" ht="15.75">
      <c r="A370" s="403" t="s">
        <v>3469</v>
      </c>
      <c r="B370" s="403" t="s">
        <v>3154</v>
      </c>
      <c r="C370" s="403" t="s">
        <v>3154</v>
      </c>
      <c r="D370" s="403" t="s">
        <v>3154</v>
      </c>
      <c r="E370" s="235"/>
      <c r="F370" s="237"/>
      <c r="G370" s="235"/>
      <c r="H370" s="235"/>
      <c r="I370" s="237"/>
      <c r="J370" s="237"/>
      <c r="K370" s="235"/>
    </row>
    <row r="371" spans="1:11" ht="15.75">
      <c r="A371" s="403" t="s">
        <v>3470</v>
      </c>
      <c r="B371" s="403" t="s">
        <v>3471</v>
      </c>
      <c r="C371" s="403" t="s">
        <v>3471</v>
      </c>
      <c r="D371" s="403" t="s">
        <v>3471</v>
      </c>
      <c r="E371" s="235"/>
      <c r="F371" s="237"/>
      <c r="G371" s="235"/>
      <c r="H371" s="235"/>
      <c r="I371" s="237"/>
      <c r="J371" s="237"/>
      <c r="K371" s="235"/>
    </row>
    <row r="372" spans="1:11" ht="15.75">
      <c r="A372" s="409" t="s">
        <v>3472</v>
      </c>
      <c r="B372" s="410">
        <v>45825</v>
      </c>
      <c r="C372" s="410">
        <v>45887</v>
      </c>
      <c r="D372" s="410">
        <v>45929</v>
      </c>
      <c r="E372" s="235"/>
      <c r="F372" s="237"/>
      <c r="G372" s="235"/>
      <c r="H372" s="235"/>
      <c r="I372" s="237"/>
      <c r="J372" s="237"/>
      <c r="K372" s="235"/>
    </row>
    <row r="373" spans="1:11" ht="30">
      <c r="A373" s="403" t="s">
        <v>3473</v>
      </c>
      <c r="B373" s="411" t="s">
        <v>3474</v>
      </c>
      <c r="C373" s="411" t="s">
        <v>3474</v>
      </c>
      <c r="D373" s="411" t="s">
        <v>3474</v>
      </c>
      <c r="E373" s="235"/>
      <c r="F373" s="237"/>
      <c r="G373" s="235"/>
      <c r="H373" s="235"/>
      <c r="I373" s="237"/>
      <c r="J373" s="237"/>
      <c r="K373" s="235"/>
    </row>
    <row r="374" spans="1:11" ht="15.75">
      <c r="A374" s="403" t="s">
        <v>3475</v>
      </c>
      <c r="B374" s="412" t="s">
        <v>3154</v>
      </c>
      <c r="C374" s="412" t="s">
        <v>3154</v>
      </c>
      <c r="D374" s="413" t="s">
        <v>3154</v>
      </c>
      <c r="E374" s="235"/>
      <c r="F374" s="237"/>
      <c r="G374" s="235"/>
      <c r="H374" s="235"/>
      <c r="I374" s="237"/>
      <c r="J374" s="237"/>
      <c r="K374" s="235"/>
    </row>
    <row r="375" spans="1:11" ht="30">
      <c r="A375" s="414" t="s">
        <v>3476</v>
      </c>
      <c r="B375" s="403" t="s">
        <v>3072</v>
      </c>
      <c r="C375" s="403" t="s">
        <v>3124</v>
      </c>
      <c r="D375" s="403" t="s">
        <v>3072</v>
      </c>
      <c r="E375" s="235"/>
      <c r="F375" s="237"/>
      <c r="G375" s="235"/>
      <c r="H375" s="235"/>
      <c r="I375" s="237"/>
      <c r="J375" s="237"/>
      <c r="K375" s="235"/>
    </row>
    <row r="376" spans="1:11" ht="15.75">
      <c r="A376" s="403" t="s">
        <v>3477</v>
      </c>
      <c r="B376" s="403" t="s">
        <v>3154</v>
      </c>
      <c r="C376" s="403" t="s">
        <v>3154</v>
      </c>
      <c r="D376" s="403" t="s">
        <v>3154</v>
      </c>
      <c r="E376" s="235"/>
      <c r="F376" s="237"/>
      <c r="G376" s="235"/>
      <c r="H376" s="235"/>
      <c r="I376" s="237"/>
      <c r="J376" s="237"/>
      <c r="K376" s="235"/>
    </row>
    <row r="377" spans="1:11" ht="15.75">
      <c r="A377" s="403" t="s">
        <v>3478</v>
      </c>
      <c r="B377" s="415">
        <v>572455980.86000001</v>
      </c>
      <c r="C377" s="415">
        <v>121799135.34999999</v>
      </c>
      <c r="D377" s="415">
        <v>97633136.090000004</v>
      </c>
      <c r="E377" s="235"/>
      <c r="F377" s="237"/>
      <c r="G377" s="235"/>
      <c r="H377" s="235"/>
      <c r="I377" s="237"/>
      <c r="J377" s="237"/>
      <c r="K377" s="235"/>
    </row>
    <row r="378" spans="1:11" ht="15.75">
      <c r="A378" s="403" t="s">
        <v>3479</v>
      </c>
      <c r="B378" s="416">
        <v>692500000</v>
      </c>
      <c r="C378" s="416">
        <v>146500000</v>
      </c>
      <c r="D378" s="416">
        <v>115500000</v>
      </c>
      <c r="E378" s="235"/>
      <c r="F378" s="237"/>
      <c r="G378" s="235"/>
      <c r="H378" s="235"/>
      <c r="I378" s="237"/>
      <c r="J378" s="237"/>
      <c r="K378" s="235"/>
    </row>
    <row r="379" spans="1:11" ht="15.75">
      <c r="A379" s="403" t="s">
        <v>3480</v>
      </c>
      <c r="B379" s="404">
        <v>47651</v>
      </c>
      <c r="C379" s="404">
        <v>48443</v>
      </c>
      <c r="D379" s="404">
        <v>47389</v>
      </c>
      <c r="E379" s="235"/>
      <c r="F379" s="237"/>
      <c r="G379" s="235"/>
      <c r="H379" s="235"/>
      <c r="I379" s="237"/>
      <c r="J379" s="237"/>
      <c r="K379" s="235"/>
    </row>
    <row r="380" spans="1:11" ht="15.75">
      <c r="A380" s="403" t="s">
        <v>3180</v>
      </c>
      <c r="B380" s="417" t="s">
        <v>3474</v>
      </c>
      <c r="C380" s="417" t="s">
        <v>3474</v>
      </c>
      <c r="D380" s="417" t="s">
        <v>3474</v>
      </c>
      <c r="E380" s="235"/>
      <c r="F380" s="237"/>
      <c r="G380" s="235"/>
      <c r="H380" s="235"/>
      <c r="I380" s="237"/>
      <c r="J380" s="237"/>
      <c r="K380" s="235"/>
    </row>
    <row r="381" spans="1:11" ht="15.75">
      <c r="A381" s="403" t="s">
        <v>3481</v>
      </c>
      <c r="B381" s="418" t="s">
        <v>3482</v>
      </c>
      <c r="C381" s="418" t="s">
        <v>3482</v>
      </c>
      <c r="D381" s="418" t="s">
        <v>3482</v>
      </c>
      <c r="E381" s="235"/>
      <c r="F381" s="237"/>
      <c r="G381" s="235"/>
      <c r="H381" s="235"/>
      <c r="I381" s="237"/>
      <c r="J381" s="237"/>
      <c r="K381" s="235"/>
    </row>
    <row r="382" spans="1:11" ht="15.75">
      <c r="A382" s="403" t="s">
        <v>3483</v>
      </c>
      <c r="B382" s="419">
        <v>0</v>
      </c>
      <c r="C382" s="420">
        <v>11548000</v>
      </c>
      <c r="D382" s="415">
        <v>0</v>
      </c>
      <c r="E382" s="235"/>
      <c r="F382" s="237"/>
      <c r="G382" s="235"/>
      <c r="H382" s="235"/>
      <c r="I382" s="237"/>
      <c r="J382" s="237"/>
      <c r="K382" s="235"/>
    </row>
    <row r="383" spans="1:11" ht="15.75">
      <c r="A383" s="403" t="s">
        <v>3484</v>
      </c>
      <c r="B383" s="419">
        <v>0</v>
      </c>
      <c r="C383" s="420">
        <v>0</v>
      </c>
      <c r="D383" s="415">
        <v>0</v>
      </c>
      <c r="E383" s="235"/>
      <c r="F383" s="237"/>
      <c r="G383" s="235"/>
      <c r="H383" s="235"/>
      <c r="I383" s="237"/>
      <c r="J383" s="237"/>
      <c r="K383" s="235"/>
    </row>
    <row r="384" spans="1:11" ht="15.75">
      <c r="A384" s="403" t="s">
        <v>3485</v>
      </c>
      <c r="B384" s="406">
        <v>0</v>
      </c>
      <c r="C384" s="420">
        <v>11548000</v>
      </c>
      <c r="D384" s="406">
        <v>0</v>
      </c>
      <c r="E384" s="235"/>
      <c r="F384" s="237"/>
      <c r="G384" s="235"/>
      <c r="H384" s="235"/>
      <c r="I384" s="237"/>
      <c r="J384" s="237"/>
      <c r="K384" s="235"/>
    </row>
    <row r="385" spans="1:11" ht="15.75">
      <c r="A385" s="421" t="s">
        <v>3486</v>
      </c>
      <c r="B385" s="237"/>
      <c r="C385" s="237"/>
      <c r="D385" s="237"/>
      <c r="E385" s="237"/>
      <c r="F385" s="237"/>
      <c r="G385" s="237"/>
      <c r="H385" s="237"/>
      <c r="I385" s="237"/>
      <c r="J385" s="237"/>
      <c r="K385" s="235"/>
    </row>
    <row r="386" spans="1:11" ht="15.75">
      <c r="A386" s="421" t="s">
        <v>3487</v>
      </c>
      <c r="B386" s="237"/>
      <c r="C386" s="237"/>
      <c r="D386" s="237"/>
      <c r="E386" s="237"/>
      <c r="F386" s="237"/>
      <c r="G386" s="237"/>
      <c r="H386" s="237"/>
      <c r="I386" s="237"/>
      <c r="J386" s="237"/>
      <c r="K386" s="237"/>
    </row>
    <row r="387" spans="1:11" ht="15.75">
      <c r="A387" s="421"/>
      <c r="B387" s="237"/>
      <c r="C387" s="237"/>
      <c r="D387" s="237"/>
      <c r="E387" s="237"/>
      <c r="F387" s="237"/>
      <c r="G387" s="237"/>
      <c r="H387" s="237"/>
      <c r="I387" s="237"/>
      <c r="J387" s="237"/>
      <c r="K387" s="237"/>
    </row>
    <row r="388" spans="1:11" ht="15.75">
      <c r="A388" s="401" t="s">
        <v>3453</v>
      </c>
      <c r="B388" s="401" t="s">
        <v>3488</v>
      </c>
      <c r="C388" s="401" t="s">
        <v>3489</v>
      </c>
      <c r="D388" s="235"/>
      <c r="E388" s="235"/>
      <c r="F388" s="235"/>
      <c r="G388" s="235"/>
      <c r="H388" s="237"/>
      <c r="I388" s="237"/>
      <c r="J388" s="237"/>
      <c r="K388" s="237"/>
    </row>
    <row r="389" spans="1:11" ht="15.75">
      <c r="A389" s="403" t="s">
        <v>3457</v>
      </c>
      <c r="B389" s="404">
        <v>40843</v>
      </c>
      <c r="C389" s="404">
        <v>40877</v>
      </c>
      <c r="D389" s="235"/>
      <c r="E389" s="235"/>
      <c r="F389" s="235"/>
      <c r="G389" s="235"/>
      <c r="H389" s="237"/>
      <c r="I389" s="237"/>
      <c r="J389" s="237"/>
      <c r="K389" s="237"/>
    </row>
    <row r="390" spans="1:11" ht="15.75">
      <c r="A390" s="403" t="s">
        <v>3458</v>
      </c>
      <c r="B390" s="422" t="s">
        <v>3154</v>
      </c>
      <c r="C390" s="422" t="s">
        <v>3154</v>
      </c>
      <c r="D390" s="235"/>
      <c r="E390" s="235"/>
      <c r="F390" s="235"/>
      <c r="G390" s="235"/>
      <c r="H390" s="237"/>
      <c r="I390" s="237"/>
      <c r="J390" s="237"/>
      <c r="K390" s="237"/>
    </row>
    <row r="391" spans="1:11" ht="15.75">
      <c r="A391" s="403" t="s">
        <v>3459</v>
      </c>
      <c r="B391" s="422" t="s">
        <v>3154</v>
      </c>
      <c r="C391" s="422" t="s">
        <v>3154</v>
      </c>
      <c r="D391" s="235"/>
      <c r="E391" s="235"/>
      <c r="F391" s="235"/>
      <c r="G391" s="235"/>
      <c r="H391" s="237"/>
      <c r="I391" s="237"/>
      <c r="J391" s="237"/>
      <c r="K391" s="237"/>
    </row>
    <row r="392" spans="1:11" ht="15.75">
      <c r="A392" s="403" t="s">
        <v>3460</v>
      </c>
      <c r="B392" s="406">
        <v>1000000</v>
      </c>
      <c r="C392" s="406">
        <v>1000000</v>
      </c>
      <c r="D392" s="235"/>
      <c r="E392" s="235"/>
      <c r="F392" s="235"/>
      <c r="G392" s="235"/>
      <c r="H392" s="237"/>
      <c r="I392" s="237"/>
      <c r="J392" s="237"/>
      <c r="K392" s="237"/>
    </row>
    <row r="393" spans="1:11" ht="15.75">
      <c r="A393" s="403" t="s">
        <v>3461</v>
      </c>
      <c r="B393" s="406">
        <v>143000000</v>
      </c>
      <c r="C393" s="406">
        <v>54000000</v>
      </c>
      <c r="D393" s="235"/>
      <c r="E393" s="235"/>
      <c r="F393" s="235"/>
      <c r="G393" s="235"/>
      <c r="H393" s="237"/>
      <c r="I393" s="237"/>
      <c r="J393" s="237"/>
      <c r="K393" s="237"/>
    </row>
    <row r="394" spans="1:11" ht="15.75">
      <c r="A394" s="403" t="s">
        <v>3462</v>
      </c>
      <c r="B394" s="406">
        <v>143000000</v>
      </c>
      <c r="C394" s="406">
        <v>54000000</v>
      </c>
      <c r="D394" s="235"/>
      <c r="E394" s="235"/>
      <c r="F394" s="235"/>
      <c r="G394" s="235"/>
      <c r="H394" s="237"/>
      <c r="I394" s="237"/>
      <c r="J394" s="237"/>
      <c r="K394" s="237"/>
    </row>
    <row r="395" spans="1:11" ht="15.75">
      <c r="A395" s="403" t="s">
        <v>3463</v>
      </c>
      <c r="B395" s="407">
        <v>1.145947928126146</v>
      </c>
      <c r="C395" s="407">
        <v>1.1636</v>
      </c>
      <c r="D395" s="235"/>
      <c r="E395" s="235"/>
      <c r="F395" s="235"/>
      <c r="G395" s="235"/>
      <c r="H395" s="237"/>
      <c r="I395" s="237"/>
      <c r="J395" s="237"/>
      <c r="K395" s="237"/>
    </row>
    <row r="396" spans="1:11" ht="15.75">
      <c r="A396" s="403" t="s">
        <v>3464</v>
      </c>
      <c r="B396" s="403" t="s">
        <v>3465</v>
      </c>
      <c r="C396" s="403" t="s">
        <v>3465</v>
      </c>
      <c r="D396" s="235"/>
      <c r="E396" s="235"/>
      <c r="F396" s="235"/>
      <c r="G396" s="235"/>
      <c r="H396" s="237"/>
      <c r="I396" s="237"/>
      <c r="J396" s="237"/>
      <c r="K396" s="237"/>
    </row>
    <row r="397" spans="1:11" ht="15.75">
      <c r="A397" s="403" t="s">
        <v>3466</v>
      </c>
      <c r="B397" s="404">
        <v>47053</v>
      </c>
      <c r="C397" s="404">
        <v>47087</v>
      </c>
      <c r="D397" s="235"/>
      <c r="E397" s="235"/>
      <c r="F397" s="235"/>
      <c r="G397" s="235"/>
      <c r="H397" s="237"/>
      <c r="I397" s="237"/>
      <c r="J397" s="237"/>
      <c r="K397" s="237"/>
    </row>
    <row r="398" spans="1:11" ht="15.75">
      <c r="A398" s="403" t="s">
        <v>3467</v>
      </c>
      <c r="B398" s="404">
        <v>47053</v>
      </c>
      <c r="C398" s="404">
        <v>47087</v>
      </c>
      <c r="D398" s="235"/>
      <c r="E398" s="235"/>
      <c r="F398" s="235"/>
      <c r="G398" s="235"/>
      <c r="H398" s="237"/>
      <c r="I398" s="237"/>
      <c r="J398" s="237"/>
      <c r="K398" s="237"/>
    </row>
    <row r="399" spans="1:11" ht="15.75">
      <c r="A399" s="403" t="s">
        <v>3468</v>
      </c>
      <c r="B399" s="423" t="s">
        <v>3154</v>
      </c>
      <c r="C399" s="423" t="s">
        <v>3154</v>
      </c>
      <c r="D399" s="235"/>
      <c r="E399" s="235"/>
      <c r="F399" s="235"/>
      <c r="G399" s="235"/>
      <c r="H399" s="237"/>
      <c r="I399" s="237"/>
      <c r="J399" s="237"/>
      <c r="K399" s="237"/>
    </row>
    <row r="400" spans="1:11" ht="15.75">
      <c r="A400" s="403" t="s">
        <v>3469</v>
      </c>
      <c r="B400" s="403" t="s">
        <v>3490</v>
      </c>
      <c r="C400" s="403" t="s">
        <v>3490</v>
      </c>
      <c r="D400" s="235"/>
      <c r="E400" s="235"/>
      <c r="F400" s="235"/>
      <c r="G400" s="235"/>
      <c r="H400" s="237"/>
      <c r="I400" s="237"/>
      <c r="J400" s="237"/>
      <c r="K400" s="237"/>
    </row>
    <row r="401" spans="1:11" ht="15.75">
      <c r="A401" s="403" t="s">
        <v>3470</v>
      </c>
      <c r="B401" s="403" t="s">
        <v>3471</v>
      </c>
      <c r="C401" s="403" t="s">
        <v>3471</v>
      </c>
      <c r="D401" s="235"/>
      <c r="E401" s="235"/>
      <c r="F401" s="235"/>
      <c r="G401" s="235"/>
      <c r="H401" s="237"/>
      <c r="I401" s="237"/>
      <c r="J401" s="237"/>
      <c r="K401" s="237"/>
    </row>
    <row r="402" spans="1:11" ht="15.75">
      <c r="A402" s="409" t="s">
        <v>3472</v>
      </c>
      <c r="B402" s="410">
        <v>45957</v>
      </c>
      <c r="C402" s="410">
        <v>45992</v>
      </c>
      <c r="D402" s="235"/>
      <c r="E402" s="235"/>
      <c r="F402" s="235"/>
      <c r="G402" s="235"/>
      <c r="H402" s="237"/>
      <c r="I402" s="237"/>
      <c r="J402" s="237"/>
      <c r="K402" s="237"/>
    </row>
    <row r="403" spans="1:11" ht="30">
      <c r="A403" s="403" t="s">
        <v>3473</v>
      </c>
      <c r="B403" s="411" t="s">
        <v>3474</v>
      </c>
      <c r="C403" s="411" t="s">
        <v>3474</v>
      </c>
      <c r="D403" s="235"/>
      <c r="E403" s="235"/>
      <c r="F403" s="235"/>
      <c r="G403" s="235"/>
      <c r="H403" s="237"/>
      <c r="I403" s="237"/>
      <c r="J403" s="237"/>
      <c r="K403" s="237"/>
    </row>
    <row r="404" spans="1:11" ht="15.75">
      <c r="A404" s="403" t="s">
        <v>3475</v>
      </c>
      <c r="B404" s="403" t="s">
        <v>3154</v>
      </c>
      <c r="C404" s="403" t="s">
        <v>3154</v>
      </c>
      <c r="D404" s="235"/>
      <c r="E404" s="235"/>
      <c r="F404" s="235"/>
      <c r="G404" s="235"/>
      <c r="H404" s="237"/>
      <c r="I404" s="237"/>
      <c r="J404" s="237"/>
      <c r="K404" s="237"/>
    </row>
    <row r="405" spans="1:11" ht="30">
      <c r="A405" s="403" t="s">
        <v>3476</v>
      </c>
      <c r="B405" s="403" t="s">
        <v>3072</v>
      </c>
      <c r="C405" s="403" t="s">
        <v>3072</v>
      </c>
      <c r="D405" s="235"/>
      <c r="E405" s="235"/>
      <c r="F405" s="235"/>
      <c r="G405" s="235"/>
      <c r="H405" s="237"/>
      <c r="I405" s="237"/>
      <c r="J405" s="237"/>
      <c r="K405" s="237"/>
    </row>
    <row r="406" spans="1:11" ht="15.75">
      <c r="A406" s="403" t="s">
        <v>3477</v>
      </c>
      <c r="B406" s="403" t="s">
        <v>3154</v>
      </c>
      <c r="C406" s="403" t="s">
        <v>3154</v>
      </c>
      <c r="D406" s="235"/>
      <c r="E406" s="235"/>
      <c r="F406" s="235"/>
      <c r="G406" s="235"/>
      <c r="H406" s="237"/>
      <c r="I406" s="237"/>
      <c r="J406" s="237"/>
      <c r="K406" s="237"/>
    </row>
    <row r="407" spans="1:11" ht="15.75">
      <c r="A407" s="403" t="s">
        <v>3478</v>
      </c>
      <c r="B407" s="419">
        <v>124787520</v>
      </c>
      <c r="C407" s="419">
        <v>46407700.240000002</v>
      </c>
      <c r="D407" s="235"/>
      <c r="E407" s="235"/>
      <c r="F407" s="235"/>
      <c r="G407" s="235"/>
      <c r="H407" s="237"/>
      <c r="I407" s="237"/>
      <c r="J407" s="237"/>
      <c r="K407" s="237"/>
    </row>
    <row r="408" spans="1:11" ht="15.75">
      <c r="A408" s="403" t="s">
        <v>3479</v>
      </c>
      <c r="B408" s="406">
        <v>143000000</v>
      </c>
      <c r="C408" s="406">
        <v>54000000</v>
      </c>
      <c r="D408" s="235"/>
      <c r="E408" s="235"/>
      <c r="F408" s="235"/>
      <c r="G408" s="235"/>
      <c r="H408" s="237"/>
      <c r="I408" s="237"/>
      <c r="J408" s="237"/>
      <c r="K408" s="237"/>
    </row>
    <row r="409" spans="1:11" ht="15.75">
      <c r="A409" s="403" t="s">
        <v>3480</v>
      </c>
      <c r="B409" s="404">
        <v>47053</v>
      </c>
      <c r="C409" s="404">
        <v>47087</v>
      </c>
      <c r="D409" s="235"/>
      <c r="E409" s="235"/>
      <c r="F409" s="235"/>
      <c r="G409" s="235"/>
      <c r="H409" s="237"/>
      <c r="I409" s="237"/>
      <c r="J409" s="237"/>
      <c r="K409" s="237"/>
    </row>
    <row r="410" spans="1:11" ht="15.75">
      <c r="A410" s="403" t="s">
        <v>3180</v>
      </c>
      <c r="B410" s="417" t="s">
        <v>3474</v>
      </c>
      <c r="C410" s="417" t="s">
        <v>3474</v>
      </c>
      <c r="D410" s="235"/>
      <c r="E410" s="235"/>
      <c r="F410" s="235"/>
      <c r="G410" s="235"/>
      <c r="H410" s="237"/>
      <c r="I410" s="237"/>
      <c r="J410" s="237"/>
      <c r="K410" s="237"/>
    </row>
    <row r="411" spans="1:11" ht="15.75">
      <c r="A411" s="403" t="s">
        <v>3481</v>
      </c>
      <c r="B411" s="418" t="s">
        <v>3482</v>
      </c>
      <c r="C411" s="418" t="s">
        <v>3482</v>
      </c>
      <c r="D411" s="235"/>
      <c r="E411" s="235"/>
      <c r="F411" s="235"/>
      <c r="G411" s="235"/>
      <c r="H411" s="237"/>
      <c r="I411" s="237"/>
      <c r="J411" s="237"/>
      <c r="K411" s="237"/>
    </row>
    <row r="412" spans="1:11" ht="15.75">
      <c r="A412" s="403" t="s">
        <v>3483</v>
      </c>
      <c r="B412" s="415">
        <v>0</v>
      </c>
      <c r="C412" s="415">
        <v>0</v>
      </c>
      <c r="D412" s="235"/>
      <c r="E412" s="235"/>
      <c r="F412" s="235"/>
      <c r="G412" s="235"/>
      <c r="H412" s="237"/>
      <c r="I412" s="237"/>
      <c r="J412" s="237"/>
      <c r="K412" s="237"/>
    </row>
    <row r="413" spans="1:11" ht="15.75">
      <c r="A413" s="403" t="s">
        <v>3484</v>
      </c>
      <c r="B413" s="415">
        <v>0</v>
      </c>
      <c r="C413" s="415">
        <v>0</v>
      </c>
      <c r="D413" s="235"/>
      <c r="E413" s="235"/>
      <c r="F413" s="237"/>
      <c r="G413" s="235"/>
      <c r="H413" s="235"/>
      <c r="I413" s="237"/>
      <c r="J413" s="237"/>
      <c r="K413" s="235"/>
    </row>
    <row r="414" spans="1:11" ht="15.75">
      <c r="A414" s="403" t="s">
        <v>3485</v>
      </c>
      <c r="B414" s="406">
        <v>0</v>
      </c>
      <c r="C414" s="406">
        <v>0</v>
      </c>
      <c r="D414" s="235"/>
      <c r="E414" s="235"/>
      <c r="F414" s="237"/>
      <c r="G414" s="235"/>
      <c r="H414" s="235"/>
      <c r="I414" s="237"/>
      <c r="J414" s="237"/>
      <c r="K414" s="235"/>
    </row>
    <row r="415" spans="1:11" ht="15.75">
      <c r="A415" s="421" t="s">
        <v>3486</v>
      </c>
      <c r="B415" s="424"/>
      <c r="C415" s="237"/>
      <c r="D415" s="237"/>
      <c r="E415" s="237"/>
      <c r="F415" s="237"/>
      <c r="G415" s="237"/>
      <c r="H415" s="237"/>
      <c r="I415" s="237"/>
      <c r="J415" s="237"/>
      <c r="K415" s="237"/>
    </row>
    <row r="416" spans="1:11" ht="15.75">
      <c r="A416" s="421" t="s">
        <v>3487</v>
      </c>
      <c r="B416" s="424"/>
      <c r="C416" s="237"/>
      <c r="D416" s="237"/>
      <c r="E416" s="237"/>
      <c r="F416" s="237"/>
      <c r="G416" s="237"/>
      <c r="H416" s="237"/>
      <c r="I416" s="237"/>
      <c r="J416" s="237"/>
      <c r="K416" s="237"/>
    </row>
    <row r="417" spans="1:11" ht="15.75">
      <c r="A417" s="421"/>
      <c r="B417" s="424"/>
      <c r="C417" s="237"/>
      <c r="D417" s="237"/>
      <c r="E417" s="237"/>
      <c r="F417" s="237"/>
      <c r="G417" s="237"/>
      <c r="H417" s="237"/>
      <c r="I417" s="237"/>
      <c r="J417" s="237"/>
      <c r="K417" s="237"/>
    </row>
    <row r="418" spans="1:11" ht="15.75">
      <c r="A418" s="401" t="s">
        <v>3453</v>
      </c>
      <c r="B418" s="401" t="s">
        <v>3491</v>
      </c>
      <c r="C418" s="401" t="s">
        <v>3492</v>
      </c>
      <c r="D418" s="401" t="s">
        <v>3493</v>
      </c>
      <c r="E418" s="425"/>
      <c r="F418" s="425"/>
      <c r="G418" s="426"/>
      <c r="H418" s="426"/>
      <c r="I418" s="426"/>
      <c r="J418" s="425"/>
      <c r="K418" s="425"/>
    </row>
    <row r="419" spans="1:11" ht="15.75">
      <c r="A419" s="427" t="s">
        <v>3457</v>
      </c>
      <c r="B419" s="404">
        <v>43600</v>
      </c>
      <c r="C419" s="404">
        <v>44881</v>
      </c>
      <c r="D419" s="404">
        <v>45364</v>
      </c>
      <c r="E419" s="235"/>
      <c r="F419" s="235"/>
      <c r="G419" s="237"/>
      <c r="H419" s="237"/>
      <c r="I419" s="237"/>
      <c r="J419" s="235"/>
      <c r="K419" s="235"/>
    </row>
    <row r="420" spans="1:11" ht="15.75">
      <c r="A420" s="427" t="s">
        <v>3458</v>
      </c>
      <c r="B420" s="405" t="s">
        <v>3494</v>
      </c>
      <c r="C420" s="405" t="s">
        <v>3494</v>
      </c>
      <c r="D420" s="405" t="s">
        <v>3494</v>
      </c>
      <c r="E420" s="235"/>
      <c r="F420" s="235"/>
      <c r="G420" s="237"/>
      <c r="H420" s="237"/>
      <c r="I420" s="237"/>
      <c r="J420" s="235"/>
      <c r="K420" s="235"/>
    </row>
    <row r="421" spans="1:11" ht="15.75">
      <c r="A421" s="427" t="s">
        <v>3459</v>
      </c>
      <c r="B421" s="405" t="s">
        <v>3494</v>
      </c>
      <c r="C421" s="405" t="s">
        <v>3494</v>
      </c>
      <c r="D421" s="405" t="s">
        <v>3494</v>
      </c>
      <c r="E421" s="235"/>
      <c r="F421" s="235"/>
      <c r="G421" s="237"/>
      <c r="H421" s="237"/>
      <c r="I421" s="237"/>
      <c r="J421" s="235"/>
      <c r="K421" s="235"/>
    </row>
    <row r="422" spans="1:11" ht="75">
      <c r="A422" s="427" t="s">
        <v>3460</v>
      </c>
      <c r="B422" s="415" t="s">
        <v>3495</v>
      </c>
      <c r="C422" s="415" t="s">
        <v>3495</v>
      </c>
      <c r="D422" s="415" t="s">
        <v>3495</v>
      </c>
      <c r="E422" s="235"/>
      <c r="F422" s="235"/>
      <c r="G422" s="237"/>
      <c r="H422" s="237"/>
      <c r="I422" s="237"/>
      <c r="J422" s="235"/>
      <c r="K422" s="235"/>
    </row>
    <row r="423" spans="1:11" ht="15.75">
      <c r="A423" s="427" t="s">
        <v>3461</v>
      </c>
      <c r="B423" s="419">
        <v>1250000000</v>
      </c>
      <c r="C423" s="419">
        <v>500000000</v>
      </c>
      <c r="D423" s="419">
        <v>500000000</v>
      </c>
      <c r="E423" s="235"/>
      <c r="F423" s="235"/>
      <c r="G423" s="237"/>
      <c r="H423" s="237"/>
      <c r="I423" s="237"/>
      <c r="J423" s="235"/>
      <c r="K423" s="235"/>
    </row>
    <row r="424" spans="1:11" ht="15.75">
      <c r="A424" s="427" t="s">
        <v>3462</v>
      </c>
      <c r="B424" s="419">
        <v>1250000000</v>
      </c>
      <c r="C424" s="419">
        <v>500000000</v>
      </c>
      <c r="D424" s="419">
        <v>500000000</v>
      </c>
      <c r="E424" s="235"/>
      <c r="F424" s="235"/>
      <c r="G424" s="237"/>
      <c r="H424" s="237"/>
      <c r="I424" s="237"/>
      <c r="J424" s="235"/>
      <c r="K424" s="235"/>
    </row>
    <row r="425" spans="1:11" ht="15.75">
      <c r="A425" s="427" t="s">
        <v>3463</v>
      </c>
      <c r="B425" s="407">
        <v>1</v>
      </c>
      <c r="C425" s="407">
        <v>1</v>
      </c>
      <c r="D425" s="407">
        <v>1</v>
      </c>
      <c r="E425" s="235"/>
      <c r="F425" s="235"/>
      <c r="G425" s="237"/>
      <c r="H425" s="237"/>
      <c r="I425" s="237"/>
      <c r="J425" s="235"/>
      <c r="K425" s="235"/>
    </row>
    <row r="426" spans="1:11" ht="15.75">
      <c r="A426" s="427" t="s">
        <v>3464</v>
      </c>
      <c r="B426" s="409" t="s">
        <v>3496</v>
      </c>
      <c r="C426" s="409" t="s">
        <v>3496</v>
      </c>
      <c r="D426" s="409" t="s">
        <v>3496</v>
      </c>
      <c r="E426" s="235"/>
      <c r="F426" s="235"/>
      <c r="G426" s="237"/>
      <c r="H426" s="237"/>
      <c r="I426" s="237"/>
      <c r="J426" s="235"/>
      <c r="K426" s="235"/>
    </row>
    <row r="427" spans="1:11" ht="15.75">
      <c r="A427" s="427" t="s">
        <v>3466</v>
      </c>
      <c r="B427" s="404">
        <v>49079</v>
      </c>
      <c r="C427" s="404">
        <v>46707</v>
      </c>
      <c r="D427" s="404">
        <v>47190</v>
      </c>
      <c r="E427" s="235"/>
      <c r="F427" s="235"/>
      <c r="G427" s="237"/>
      <c r="H427" s="237"/>
      <c r="I427" s="237"/>
      <c r="J427" s="235"/>
      <c r="K427" s="235"/>
    </row>
    <row r="428" spans="1:11" ht="15.75">
      <c r="A428" s="427" t="s">
        <v>3467</v>
      </c>
      <c r="B428" s="404">
        <v>49444</v>
      </c>
      <c r="C428" s="404">
        <v>47073</v>
      </c>
      <c r="D428" s="404">
        <v>47555</v>
      </c>
      <c r="E428" s="235"/>
      <c r="F428" s="235"/>
      <c r="G428" s="237"/>
      <c r="H428" s="237"/>
      <c r="I428" s="237"/>
      <c r="J428" s="235"/>
      <c r="K428" s="235"/>
    </row>
    <row r="429" spans="1:11" ht="15.75">
      <c r="A429" s="427" t="s">
        <v>3468</v>
      </c>
      <c r="B429" s="403" t="s">
        <v>3497</v>
      </c>
      <c r="C429" s="403" t="s">
        <v>3498</v>
      </c>
      <c r="D429" s="403" t="s">
        <v>3499</v>
      </c>
      <c r="E429" s="235"/>
      <c r="F429" s="235"/>
      <c r="G429" s="237"/>
      <c r="H429" s="237"/>
      <c r="I429" s="237"/>
      <c r="J429" s="235"/>
      <c r="K429" s="235"/>
    </row>
    <row r="430" spans="1:11" ht="15.75">
      <c r="A430" s="427" t="s">
        <v>3469</v>
      </c>
      <c r="B430" s="409" t="s">
        <v>3490</v>
      </c>
      <c r="C430" s="409" t="s">
        <v>3490</v>
      </c>
      <c r="D430" s="409" t="s">
        <v>3490</v>
      </c>
      <c r="E430" s="235"/>
      <c r="F430" s="235"/>
      <c r="G430" s="237"/>
      <c r="H430" s="237"/>
      <c r="I430" s="237"/>
      <c r="J430" s="235"/>
      <c r="K430" s="235"/>
    </row>
    <row r="431" spans="1:11" ht="15.75">
      <c r="A431" s="427" t="s">
        <v>3470</v>
      </c>
      <c r="B431" s="428" t="s">
        <v>3500</v>
      </c>
      <c r="C431" s="428" t="s">
        <v>3500</v>
      </c>
      <c r="D431" s="428" t="s">
        <v>3500</v>
      </c>
      <c r="E431" s="235"/>
      <c r="F431" s="235"/>
      <c r="G431" s="237"/>
      <c r="H431" s="237"/>
      <c r="I431" s="237"/>
      <c r="J431" s="235"/>
      <c r="K431" s="235"/>
    </row>
    <row r="432" spans="1:11" ht="15.75">
      <c r="A432" s="427" t="s">
        <v>3472</v>
      </c>
      <c r="B432" s="405">
        <v>45705</v>
      </c>
      <c r="C432" s="405">
        <v>45705</v>
      </c>
      <c r="D432" s="405">
        <v>45729</v>
      </c>
      <c r="E432" s="235"/>
      <c r="F432" s="235"/>
      <c r="G432" s="237"/>
      <c r="H432" s="237"/>
      <c r="I432" s="237"/>
      <c r="J432" s="235"/>
      <c r="K432" s="235"/>
    </row>
    <row r="433" spans="1:11" ht="15.75">
      <c r="A433" s="427" t="s">
        <v>3473</v>
      </c>
      <c r="B433" s="429" t="s">
        <v>3501</v>
      </c>
      <c r="C433" s="429" t="s">
        <v>3502</v>
      </c>
      <c r="D433" s="429" t="s">
        <v>3503</v>
      </c>
      <c r="E433" s="235"/>
      <c r="F433" s="235"/>
      <c r="G433" s="237"/>
      <c r="H433" s="237"/>
      <c r="I433" s="237"/>
      <c r="J433" s="235"/>
      <c r="K433" s="235"/>
    </row>
    <row r="434" spans="1:11" ht="15.75">
      <c r="A434" s="427" t="s">
        <v>3475</v>
      </c>
      <c r="B434" s="429" t="s">
        <v>3501</v>
      </c>
      <c r="C434" s="429" t="s">
        <v>3502</v>
      </c>
      <c r="D434" s="429" t="s">
        <v>3503</v>
      </c>
      <c r="E434" s="235"/>
      <c r="F434" s="235"/>
      <c r="G434" s="237"/>
      <c r="H434" s="430"/>
      <c r="I434" s="237"/>
      <c r="J434" s="235"/>
      <c r="K434" s="235"/>
    </row>
    <row r="435" spans="1:11" ht="15.75">
      <c r="A435" s="427" t="s">
        <v>3476</v>
      </c>
      <c r="B435" s="403" t="s">
        <v>3154</v>
      </c>
      <c r="C435" s="403" t="s">
        <v>3154</v>
      </c>
      <c r="D435" s="403" t="s">
        <v>3154</v>
      </c>
      <c r="E435" s="235"/>
      <c r="F435" s="235"/>
      <c r="G435" s="237"/>
      <c r="H435" s="237"/>
      <c r="I435" s="237"/>
      <c r="J435" s="235"/>
      <c r="K435" s="235"/>
    </row>
    <row r="436" spans="1:11" ht="15.75">
      <c r="A436" s="427" t="s">
        <v>3477</v>
      </c>
      <c r="B436" s="403" t="s">
        <v>3154</v>
      </c>
      <c r="C436" s="403" t="s">
        <v>3154</v>
      </c>
      <c r="D436" s="403" t="s">
        <v>3154</v>
      </c>
      <c r="E436" s="235"/>
      <c r="F436" s="235"/>
      <c r="G436" s="237"/>
      <c r="H436" s="237"/>
      <c r="I436" s="237"/>
      <c r="J436" s="235"/>
      <c r="K436" s="235"/>
    </row>
    <row r="437" spans="1:11" ht="15.75">
      <c r="A437" s="427" t="s">
        <v>3478</v>
      </c>
      <c r="B437" s="403" t="s">
        <v>3154</v>
      </c>
      <c r="C437" s="403" t="s">
        <v>3154</v>
      </c>
      <c r="D437" s="403" t="s">
        <v>3154</v>
      </c>
      <c r="E437" s="235"/>
      <c r="F437" s="235"/>
      <c r="G437" s="237"/>
      <c r="H437" s="237"/>
      <c r="I437" s="237"/>
      <c r="J437" s="235"/>
      <c r="K437" s="235"/>
    </row>
    <row r="438" spans="1:11" ht="15.75">
      <c r="A438" s="427" t="s">
        <v>3479</v>
      </c>
      <c r="B438" s="403" t="s">
        <v>3154</v>
      </c>
      <c r="C438" s="403" t="s">
        <v>3154</v>
      </c>
      <c r="D438" s="403" t="s">
        <v>3154</v>
      </c>
      <c r="E438" s="235"/>
      <c r="F438" s="235"/>
      <c r="G438" s="237"/>
      <c r="H438" s="237"/>
      <c r="I438" s="237"/>
      <c r="J438" s="235"/>
      <c r="K438" s="235"/>
    </row>
    <row r="439" spans="1:11" ht="15.75">
      <c r="A439" s="427" t="s">
        <v>3480</v>
      </c>
      <c r="B439" s="403" t="s">
        <v>3154</v>
      </c>
      <c r="C439" s="403" t="s">
        <v>3154</v>
      </c>
      <c r="D439" s="403" t="s">
        <v>3154</v>
      </c>
      <c r="E439" s="235"/>
      <c r="F439" s="235"/>
      <c r="G439" s="237"/>
      <c r="H439" s="237"/>
      <c r="I439" s="237"/>
      <c r="J439" s="235"/>
      <c r="K439" s="235"/>
    </row>
    <row r="440" spans="1:11" ht="15.75">
      <c r="A440" s="427" t="s">
        <v>3180</v>
      </c>
      <c r="B440" s="403" t="s">
        <v>3154</v>
      </c>
      <c r="C440" s="403" t="s">
        <v>3154</v>
      </c>
      <c r="D440" s="403" t="s">
        <v>3154</v>
      </c>
      <c r="E440" s="235"/>
      <c r="F440" s="235"/>
      <c r="G440" s="237"/>
      <c r="H440" s="237"/>
      <c r="I440" s="237"/>
      <c r="J440" s="235"/>
      <c r="K440" s="235"/>
    </row>
    <row r="441" spans="1:11" ht="15.75">
      <c r="A441" s="427" t="s">
        <v>3481</v>
      </c>
      <c r="B441" s="403" t="s">
        <v>3154</v>
      </c>
      <c r="C441" s="403" t="s">
        <v>3154</v>
      </c>
      <c r="D441" s="403" t="s">
        <v>3154</v>
      </c>
      <c r="E441" s="235"/>
      <c r="F441" s="235"/>
      <c r="G441" s="237"/>
      <c r="H441" s="237"/>
      <c r="I441" s="237"/>
      <c r="J441" s="235"/>
      <c r="K441" s="235"/>
    </row>
    <row r="442" spans="1:11" ht="15.75">
      <c r="A442" s="427" t="s">
        <v>3504</v>
      </c>
      <c r="B442" s="415" t="s">
        <v>3154</v>
      </c>
      <c r="C442" s="416" t="s">
        <v>3154</v>
      </c>
      <c r="D442" s="416" t="s">
        <v>3154</v>
      </c>
      <c r="E442" s="235"/>
      <c r="F442" s="235"/>
      <c r="G442" s="237"/>
      <c r="H442" s="237"/>
      <c r="I442" s="237"/>
      <c r="J442" s="235"/>
      <c r="K442" s="235"/>
    </row>
    <row r="443" spans="1:11" ht="15.75">
      <c r="A443" s="403" t="s">
        <v>3484</v>
      </c>
      <c r="B443" s="415" t="s">
        <v>3154</v>
      </c>
      <c r="C443" s="415" t="s">
        <v>3154</v>
      </c>
      <c r="D443" s="415" t="s">
        <v>3154</v>
      </c>
      <c r="E443" s="235"/>
      <c r="F443" s="235"/>
      <c r="G443" s="237"/>
      <c r="H443" s="237"/>
      <c r="I443" s="235"/>
      <c r="J443" s="235"/>
      <c r="K443" s="235"/>
    </row>
    <row r="444" spans="1:11" ht="15.75">
      <c r="A444" s="403" t="s">
        <v>3485</v>
      </c>
      <c r="B444" s="416" t="s">
        <v>3154</v>
      </c>
      <c r="C444" s="416" t="s">
        <v>3154</v>
      </c>
      <c r="D444" s="416" t="s">
        <v>3154</v>
      </c>
      <c r="E444" s="235"/>
      <c r="F444" s="235"/>
      <c r="G444" s="237"/>
      <c r="H444" s="237"/>
      <c r="I444" s="235"/>
      <c r="J444" s="235"/>
      <c r="K444" s="235"/>
    </row>
    <row r="445" spans="1:11" ht="15.75">
      <c r="A445" s="421" t="s">
        <v>3486</v>
      </c>
      <c r="B445" s="424"/>
      <c r="C445" s="237"/>
      <c r="D445" s="237"/>
      <c r="E445" s="237"/>
      <c r="F445" s="237"/>
      <c r="G445" s="237"/>
      <c r="H445" s="237"/>
      <c r="I445" s="237"/>
      <c r="J445" s="237"/>
      <c r="K445" s="237"/>
    </row>
    <row r="446" spans="1:11" ht="15.75">
      <c r="A446" s="421" t="s">
        <v>3487</v>
      </c>
      <c r="B446" s="424"/>
      <c r="C446" s="237"/>
      <c r="D446" s="237"/>
      <c r="E446" s="237"/>
      <c r="F446" s="237"/>
      <c r="G446" s="237"/>
      <c r="H446" s="237"/>
      <c r="I446" s="237"/>
      <c r="J446" s="237"/>
      <c r="K446" s="237"/>
    </row>
    <row r="447" spans="1:11" ht="15.75">
      <c r="A447" s="421"/>
      <c r="B447" s="424"/>
      <c r="C447" s="237"/>
      <c r="D447" s="237"/>
      <c r="E447" s="237"/>
      <c r="F447" s="237"/>
      <c r="G447" s="237"/>
      <c r="H447" s="237"/>
      <c r="I447" s="237"/>
      <c r="J447" s="237"/>
      <c r="K447" s="237"/>
    </row>
    <row r="448" spans="1:11" ht="15.75">
      <c r="A448" s="587"/>
      <c r="B448" s="587"/>
      <c r="C448" s="587"/>
      <c r="D448" s="587"/>
      <c r="E448" s="237"/>
      <c r="F448" s="237"/>
      <c r="G448" s="237"/>
      <c r="H448" s="237"/>
      <c r="I448" s="237"/>
      <c r="J448" s="237"/>
      <c r="K448" s="237"/>
    </row>
    <row r="449" spans="1:11" ht="15.75">
      <c r="A449" s="421"/>
      <c r="B449" s="424"/>
      <c r="C449" s="237"/>
      <c r="D449" s="237"/>
      <c r="E449" s="237"/>
      <c r="F449" s="237"/>
      <c r="G449" s="237"/>
      <c r="H449" s="237"/>
      <c r="I449" s="237"/>
      <c r="J449" s="237"/>
      <c r="K449" s="237"/>
    </row>
    <row r="450" spans="1:11" ht="15.75">
      <c r="A450" s="421"/>
      <c r="B450" s="431"/>
      <c r="C450" s="257"/>
      <c r="D450" s="257"/>
      <c r="E450" s="257"/>
      <c r="F450" s="257"/>
      <c r="G450" s="257"/>
      <c r="H450" s="257"/>
      <c r="I450" s="257"/>
      <c r="J450" s="257"/>
      <c r="K450" s="257"/>
    </row>
    <row r="451" spans="1:11" ht="15.75">
      <c r="A451" s="263" t="s">
        <v>3505</v>
      </c>
      <c r="B451" s="424"/>
      <c r="C451" s="237"/>
      <c r="D451" s="237"/>
      <c r="E451" s="237"/>
      <c r="F451" s="237"/>
      <c r="G451" s="237"/>
      <c r="H451" s="237"/>
      <c r="I451" s="237"/>
      <c r="J451" s="237"/>
      <c r="K451" s="237"/>
    </row>
    <row r="452" spans="1:11" ht="15.75">
      <c r="A452" s="237"/>
      <c r="B452" s="424"/>
      <c r="C452" s="237"/>
      <c r="D452" s="237"/>
      <c r="E452" s="237"/>
      <c r="F452" s="237"/>
      <c r="G452" s="237"/>
      <c r="H452" s="237"/>
      <c r="I452" s="237"/>
      <c r="J452" s="237"/>
      <c r="K452" s="237"/>
    </row>
    <row r="453" spans="1:11" ht="15.75">
      <c r="A453" s="432" t="s">
        <v>3506</v>
      </c>
      <c r="B453" s="240"/>
      <c r="C453" s="240"/>
      <c r="D453" s="433"/>
      <c r="E453" s="240"/>
      <c r="F453" s="240"/>
      <c r="G453" s="240"/>
      <c r="H453" s="240"/>
      <c r="I453" s="240"/>
      <c r="J453" s="240"/>
      <c r="K453" s="240"/>
    </row>
    <row r="454" spans="1:11" ht="15.75">
      <c r="A454" s="434"/>
      <c r="B454" s="240"/>
      <c r="C454" s="240"/>
      <c r="D454" s="433"/>
      <c r="E454" s="240"/>
      <c r="F454" s="240"/>
      <c r="G454" s="240"/>
      <c r="H454" s="240"/>
      <c r="I454" s="240"/>
      <c r="J454" s="240"/>
      <c r="K454" s="240"/>
    </row>
    <row r="455" spans="1:11" ht="15.75">
      <c r="A455" s="435" t="s">
        <v>3507</v>
      </c>
      <c r="B455" s="436" t="s">
        <v>3508</v>
      </c>
      <c r="C455" s="436"/>
      <c r="D455" s="436"/>
      <c r="E455" s="436"/>
      <c r="F455" s="437" t="s">
        <v>3509</v>
      </c>
      <c r="G455" s="436" t="s">
        <v>3510</v>
      </c>
      <c r="H455" s="436"/>
      <c r="I455" s="436"/>
      <c r="J455" s="436"/>
      <c r="K455" s="438"/>
    </row>
    <row r="456" spans="1:11" ht="15.75">
      <c r="A456" s="573" t="s">
        <v>3511</v>
      </c>
      <c r="B456" s="240"/>
      <c r="C456" s="439" t="s">
        <v>3512</v>
      </c>
      <c r="D456" s="440" t="s">
        <v>3513</v>
      </c>
      <c r="E456" s="441" t="s">
        <v>3514</v>
      </c>
      <c r="F456" s="442"/>
      <c r="G456" s="240"/>
      <c r="H456" s="240"/>
      <c r="I456" s="240"/>
      <c r="J456" s="240"/>
      <c r="K456" s="324"/>
    </row>
    <row r="457" spans="1:11">
      <c r="A457" s="575"/>
      <c r="B457" s="443" t="s">
        <v>3150</v>
      </c>
      <c r="C457" s="444" t="s">
        <v>3171</v>
      </c>
      <c r="D457" s="445" t="s">
        <v>3160</v>
      </c>
      <c r="E457" s="446" t="s">
        <v>3169</v>
      </c>
      <c r="F457" s="447" t="s">
        <v>3515</v>
      </c>
      <c r="G457" s="561" t="s">
        <v>3516</v>
      </c>
      <c r="H457" s="562"/>
      <c r="I457" s="562"/>
      <c r="J457" s="562"/>
      <c r="K457" s="563"/>
    </row>
    <row r="458" spans="1:11">
      <c r="A458" s="575"/>
      <c r="B458" s="448" t="s">
        <v>3517</v>
      </c>
      <c r="C458" s="449" t="s">
        <v>3518</v>
      </c>
      <c r="D458" s="450" t="s">
        <v>3519</v>
      </c>
      <c r="E458" s="451" t="s">
        <v>3520</v>
      </c>
      <c r="F458" s="452" t="s">
        <v>3521</v>
      </c>
      <c r="G458" s="553" t="s">
        <v>3522</v>
      </c>
      <c r="H458" s="554"/>
      <c r="I458" s="554"/>
      <c r="J458" s="554"/>
      <c r="K458" s="555"/>
    </row>
    <row r="459" spans="1:11">
      <c r="A459" s="575"/>
      <c r="B459" s="453" t="s">
        <v>3523</v>
      </c>
      <c r="C459" s="454" t="s">
        <v>3519</v>
      </c>
      <c r="D459" s="455" t="s">
        <v>3524</v>
      </c>
      <c r="E459" s="456" t="s">
        <v>3525</v>
      </c>
      <c r="F459" s="457"/>
      <c r="G459" s="556"/>
      <c r="H459" s="557"/>
      <c r="I459" s="557"/>
      <c r="J459" s="557"/>
      <c r="K459" s="558"/>
    </row>
    <row r="460" spans="1:11">
      <c r="A460" s="575"/>
      <c r="B460" s="458" t="s">
        <v>3523</v>
      </c>
      <c r="C460" s="459" t="s">
        <v>3526</v>
      </c>
      <c r="D460" s="460" t="s">
        <v>3527</v>
      </c>
      <c r="E460" s="461" t="s">
        <v>3526</v>
      </c>
      <c r="F460" s="447" t="s">
        <v>3521</v>
      </c>
      <c r="G460" s="561" t="s">
        <v>3528</v>
      </c>
      <c r="H460" s="562"/>
      <c r="I460" s="562"/>
      <c r="J460" s="562"/>
      <c r="K460" s="563"/>
    </row>
    <row r="461" spans="1:11">
      <c r="A461" s="575"/>
      <c r="B461" s="462" t="s">
        <v>3517</v>
      </c>
      <c r="C461" s="449" t="s">
        <v>3529</v>
      </c>
      <c r="D461" s="450" t="s">
        <v>3530</v>
      </c>
      <c r="E461" s="451" t="s">
        <v>3531</v>
      </c>
      <c r="F461" s="452" t="s">
        <v>3521</v>
      </c>
      <c r="G461" s="544" t="s">
        <v>3532</v>
      </c>
      <c r="H461" s="544"/>
      <c r="I461" s="544"/>
      <c r="J461" s="544"/>
      <c r="K461" s="545"/>
    </row>
    <row r="462" spans="1:11">
      <c r="A462" s="574"/>
      <c r="B462" s="463" t="s">
        <v>3523</v>
      </c>
      <c r="C462" s="454" t="s">
        <v>3519</v>
      </c>
      <c r="D462" s="455" t="s">
        <v>3533</v>
      </c>
      <c r="E462" s="456" t="s">
        <v>3519</v>
      </c>
      <c r="F462" s="457"/>
      <c r="G462" s="577"/>
      <c r="H462" s="577"/>
      <c r="I462" s="577"/>
      <c r="J462" s="577"/>
      <c r="K462" s="578"/>
    </row>
    <row r="463" spans="1:11">
      <c r="A463" s="573" t="s">
        <v>3534</v>
      </c>
      <c r="B463" s="443" t="s">
        <v>3517</v>
      </c>
      <c r="C463" s="459" t="s">
        <v>3535</v>
      </c>
      <c r="D463" s="460" t="s">
        <v>3160</v>
      </c>
      <c r="E463" s="461" t="s">
        <v>3520</v>
      </c>
      <c r="F463" s="447" t="s">
        <v>3536</v>
      </c>
      <c r="G463" s="579" t="s">
        <v>3537</v>
      </c>
      <c r="H463" s="559"/>
      <c r="I463" s="559"/>
      <c r="J463" s="559"/>
      <c r="K463" s="560"/>
    </row>
    <row r="464" spans="1:11">
      <c r="A464" s="575"/>
      <c r="B464" s="462" t="s">
        <v>3523</v>
      </c>
      <c r="C464" s="449" t="s">
        <v>3526</v>
      </c>
      <c r="D464" s="450" t="s">
        <v>3527</v>
      </c>
      <c r="E464" s="451" t="s">
        <v>3526</v>
      </c>
      <c r="F464" s="452" t="s">
        <v>3521</v>
      </c>
      <c r="G464" s="553" t="s">
        <v>3538</v>
      </c>
      <c r="H464" s="554"/>
      <c r="I464" s="554"/>
      <c r="J464" s="554"/>
      <c r="K464" s="555"/>
    </row>
    <row r="465" spans="1:11">
      <c r="A465" s="574"/>
      <c r="B465" s="463"/>
      <c r="C465" s="464"/>
      <c r="D465" s="465"/>
      <c r="E465" s="466"/>
      <c r="F465" s="457"/>
      <c r="G465" s="556"/>
      <c r="H465" s="557"/>
      <c r="I465" s="557"/>
      <c r="J465" s="557"/>
      <c r="K465" s="558"/>
    </row>
    <row r="466" spans="1:11" ht="30">
      <c r="A466" s="573" t="s">
        <v>3539</v>
      </c>
      <c r="B466" s="458" t="s">
        <v>3517</v>
      </c>
      <c r="C466" s="467" t="s">
        <v>3535</v>
      </c>
      <c r="D466" s="467" t="s">
        <v>3160</v>
      </c>
      <c r="E466" s="468" t="s">
        <v>3540</v>
      </c>
      <c r="F466" s="452" t="s">
        <v>3536</v>
      </c>
      <c r="G466" s="553" t="s">
        <v>3541</v>
      </c>
      <c r="H466" s="554"/>
      <c r="I466" s="554"/>
      <c r="J466" s="554"/>
      <c r="K466" s="555"/>
    </row>
    <row r="467" spans="1:11">
      <c r="A467" s="575"/>
      <c r="B467" s="469" t="s">
        <v>3523</v>
      </c>
      <c r="C467" s="454" t="s">
        <v>3542</v>
      </c>
      <c r="D467" s="470" t="s">
        <v>3543</v>
      </c>
      <c r="E467" s="456" t="s">
        <v>3544</v>
      </c>
      <c r="F467" s="452" t="s">
        <v>3521</v>
      </c>
      <c r="G467" s="556"/>
      <c r="H467" s="557"/>
      <c r="I467" s="557"/>
      <c r="J467" s="557"/>
      <c r="K467" s="558"/>
    </row>
    <row r="468" spans="1:11" ht="30">
      <c r="A468" s="575"/>
      <c r="B468" s="443" t="s">
        <v>3517</v>
      </c>
      <c r="C468" s="467" t="s">
        <v>3519</v>
      </c>
      <c r="D468" s="467" t="s">
        <v>3545</v>
      </c>
      <c r="E468" s="468" t="s">
        <v>3546</v>
      </c>
      <c r="F468" s="452" t="s">
        <v>3521</v>
      </c>
      <c r="G468" s="567" t="s">
        <v>3547</v>
      </c>
      <c r="H468" s="568"/>
      <c r="I468" s="568"/>
      <c r="J468" s="568"/>
      <c r="K468" s="569"/>
    </row>
    <row r="469" spans="1:11">
      <c r="A469" s="574"/>
      <c r="B469" s="458" t="s">
        <v>3523</v>
      </c>
      <c r="C469" s="454" t="s">
        <v>3519</v>
      </c>
      <c r="D469" s="455" t="s">
        <v>3548</v>
      </c>
      <c r="E469" s="456" t="s">
        <v>3526</v>
      </c>
      <c r="F469" s="447" t="s">
        <v>3521</v>
      </c>
      <c r="G469" s="570"/>
      <c r="H469" s="571"/>
      <c r="I469" s="571"/>
      <c r="J469" s="571"/>
      <c r="K469" s="572"/>
    </row>
    <row r="470" spans="1:11">
      <c r="A470" s="565" t="s">
        <v>3549</v>
      </c>
      <c r="B470" s="458" t="s">
        <v>3517</v>
      </c>
      <c r="C470" s="459" t="s">
        <v>3535</v>
      </c>
      <c r="D470" s="460" t="s">
        <v>3160</v>
      </c>
      <c r="E470" s="461" t="s">
        <v>3540</v>
      </c>
      <c r="F470" s="457" t="s">
        <v>3521</v>
      </c>
      <c r="G470" s="576" t="s">
        <v>3550</v>
      </c>
      <c r="H470" s="538"/>
      <c r="I470" s="538"/>
      <c r="J470" s="538"/>
      <c r="K470" s="539"/>
    </row>
    <row r="471" spans="1:11">
      <c r="A471" s="565"/>
      <c r="B471" s="462" t="s">
        <v>3523</v>
      </c>
      <c r="C471" s="454" t="s">
        <v>3542</v>
      </c>
      <c r="D471" s="470" t="s">
        <v>3543</v>
      </c>
      <c r="E471" s="456" t="s">
        <v>3544</v>
      </c>
      <c r="F471" s="452" t="s">
        <v>3521</v>
      </c>
      <c r="G471" s="556"/>
      <c r="H471" s="557"/>
      <c r="I471" s="557"/>
      <c r="J471" s="557"/>
      <c r="K471" s="558"/>
    </row>
    <row r="472" spans="1:11">
      <c r="A472" s="565"/>
      <c r="B472" s="462" t="s">
        <v>3517</v>
      </c>
      <c r="C472" s="454" t="s">
        <v>3519</v>
      </c>
      <c r="D472" s="455" t="s">
        <v>3545</v>
      </c>
      <c r="E472" s="456" t="s">
        <v>3546</v>
      </c>
      <c r="F472" s="452" t="s">
        <v>3521</v>
      </c>
      <c r="G472" s="576" t="s">
        <v>3551</v>
      </c>
      <c r="H472" s="538"/>
      <c r="I472" s="538"/>
      <c r="J472" s="538"/>
      <c r="K472" s="539"/>
    </row>
    <row r="473" spans="1:11">
      <c r="A473" s="566"/>
      <c r="B473" s="458" t="s">
        <v>3523</v>
      </c>
      <c r="C473" s="459" t="s">
        <v>3519</v>
      </c>
      <c r="D473" s="460" t="s">
        <v>3548</v>
      </c>
      <c r="E473" s="461" t="s">
        <v>3526</v>
      </c>
      <c r="F473" s="447" t="s">
        <v>3521</v>
      </c>
      <c r="G473" s="556"/>
      <c r="H473" s="557"/>
      <c r="I473" s="557"/>
      <c r="J473" s="557"/>
      <c r="K473" s="558"/>
    </row>
    <row r="474" spans="1:11" ht="30">
      <c r="A474" s="564" t="s">
        <v>3552</v>
      </c>
      <c r="B474" s="458" t="s">
        <v>3517</v>
      </c>
      <c r="C474" s="467" t="s">
        <v>3553</v>
      </c>
      <c r="D474" s="467" t="s">
        <v>3160</v>
      </c>
      <c r="E474" s="468" t="s">
        <v>3540</v>
      </c>
      <c r="F474" s="452" t="s">
        <v>3536</v>
      </c>
      <c r="G474" s="553" t="s">
        <v>3554</v>
      </c>
      <c r="H474" s="554"/>
      <c r="I474" s="554"/>
      <c r="J474" s="554"/>
      <c r="K474" s="555"/>
    </row>
    <row r="475" spans="1:11">
      <c r="A475" s="565"/>
      <c r="B475" s="469" t="s">
        <v>3523</v>
      </c>
      <c r="C475" s="454" t="s">
        <v>3519</v>
      </c>
      <c r="D475" s="470" t="s">
        <v>3543</v>
      </c>
      <c r="E475" s="456" t="s">
        <v>3544</v>
      </c>
      <c r="F475" s="452" t="s">
        <v>3521</v>
      </c>
      <c r="G475" s="556"/>
      <c r="H475" s="557"/>
      <c r="I475" s="557"/>
      <c r="J475" s="557"/>
      <c r="K475" s="558"/>
    </row>
    <row r="476" spans="1:11" ht="30">
      <c r="A476" s="565"/>
      <c r="B476" s="443" t="s">
        <v>3517</v>
      </c>
      <c r="C476" s="467" t="s">
        <v>3519</v>
      </c>
      <c r="D476" s="467" t="s">
        <v>3545</v>
      </c>
      <c r="E476" s="468" t="s">
        <v>3546</v>
      </c>
      <c r="F476" s="452" t="s">
        <v>3521</v>
      </c>
      <c r="G476" s="567" t="s">
        <v>3555</v>
      </c>
      <c r="H476" s="568"/>
      <c r="I476" s="568"/>
      <c r="J476" s="568"/>
      <c r="K476" s="569"/>
    </row>
    <row r="477" spans="1:11">
      <c r="A477" s="566"/>
      <c r="B477" s="462" t="s">
        <v>3523</v>
      </c>
      <c r="C477" s="454" t="s">
        <v>3519</v>
      </c>
      <c r="D477" s="455" t="s">
        <v>3548</v>
      </c>
      <c r="E477" s="456" t="s">
        <v>3526</v>
      </c>
      <c r="F477" s="452" t="s">
        <v>3521</v>
      </c>
      <c r="G477" s="570"/>
      <c r="H477" s="571"/>
      <c r="I477" s="571"/>
      <c r="J477" s="571"/>
      <c r="K477" s="572"/>
    </row>
    <row r="478" spans="1:11" ht="30">
      <c r="A478" s="573" t="s">
        <v>3556</v>
      </c>
      <c r="B478" s="471" t="s">
        <v>3517</v>
      </c>
      <c r="C478" s="472" t="s">
        <v>3535</v>
      </c>
      <c r="D478" s="472" t="s">
        <v>3160</v>
      </c>
      <c r="E478" s="473" t="s">
        <v>3520</v>
      </c>
      <c r="F478" s="551" t="s">
        <v>3521</v>
      </c>
      <c r="G478" s="553" t="s">
        <v>3557</v>
      </c>
      <c r="H478" s="554"/>
      <c r="I478" s="554"/>
      <c r="J478" s="554"/>
      <c r="K478" s="555"/>
    </row>
    <row r="479" spans="1:11">
      <c r="A479" s="574"/>
      <c r="B479" s="469" t="s">
        <v>3523</v>
      </c>
      <c r="C479" s="474"/>
      <c r="D479" s="474"/>
      <c r="E479" s="475" t="s">
        <v>3252</v>
      </c>
      <c r="F479" s="552"/>
      <c r="G479" s="556"/>
      <c r="H479" s="557"/>
      <c r="I479" s="557"/>
      <c r="J479" s="557"/>
      <c r="K479" s="558"/>
    </row>
    <row r="480" spans="1:11" ht="30">
      <c r="A480" s="549" t="s">
        <v>3175</v>
      </c>
      <c r="B480" s="471" t="s">
        <v>3517</v>
      </c>
      <c r="C480" s="472" t="s">
        <v>3535</v>
      </c>
      <c r="D480" s="472" t="s">
        <v>3160</v>
      </c>
      <c r="E480" s="473" t="s">
        <v>3520</v>
      </c>
      <c r="F480" s="551" t="s">
        <v>3521</v>
      </c>
      <c r="G480" s="553" t="s">
        <v>3558</v>
      </c>
      <c r="H480" s="554"/>
      <c r="I480" s="554"/>
      <c r="J480" s="554"/>
      <c r="K480" s="555"/>
    </row>
    <row r="481" spans="1:11">
      <c r="A481" s="550"/>
      <c r="B481" s="476" t="s">
        <v>3523</v>
      </c>
      <c r="C481" s="477" t="s">
        <v>3519</v>
      </c>
      <c r="D481" s="477" t="s">
        <v>3519</v>
      </c>
      <c r="E481" s="478" t="s">
        <v>3252</v>
      </c>
      <c r="F481" s="552"/>
      <c r="G481" s="556"/>
      <c r="H481" s="557"/>
      <c r="I481" s="557"/>
      <c r="J481" s="557"/>
      <c r="K481" s="558"/>
    </row>
    <row r="482" spans="1:11" ht="45">
      <c r="A482" s="479" t="s">
        <v>3559</v>
      </c>
      <c r="B482" s="476" t="s">
        <v>3523</v>
      </c>
      <c r="C482" s="477" t="s">
        <v>3526</v>
      </c>
      <c r="D482" s="477" t="s">
        <v>3527</v>
      </c>
      <c r="E482" s="478" t="s">
        <v>3526</v>
      </c>
      <c r="F482" s="447" t="s">
        <v>3521</v>
      </c>
      <c r="G482" s="559" t="s">
        <v>3560</v>
      </c>
      <c r="H482" s="559"/>
      <c r="I482" s="559"/>
      <c r="J482" s="559"/>
      <c r="K482" s="560"/>
    </row>
    <row r="483" spans="1:11" ht="45">
      <c r="A483" s="480" t="s">
        <v>393</v>
      </c>
      <c r="B483" s="481" t="s">
        <v>3523</v>
      </c>
      <c r="C483" s="467" t="s">
        <v>3526</v>
      </c>
      <c r="D483" s="467" t="s">
        <v>3527</v>
      </c>
      <c r="E483" s="468" t="s">
        <v>3526</v>
      </c>
      <c r="F483" s="447" t="s">
        <v>3521</v>
      </c>
      <c r="G483" s="561" t="s">
        <v>3528</v>
      </c>
      <c r="H483" s="562"/>
      <c r="I483" s="562"/>
      <c r="J483" s="562"/>
      <c r="K483" s="563"/>
    </row>
    <row r="484" spans="1:11">
      <c r="A484" s="547" t="s">
        <v>3561</v>
      </c>
      <c r="B484" s="547"/>
      <c r="C484" s="547"/>
      <c r="D484" s="547"/>
      <c r="E484" s="547"/>
      <c r="F484" s="547"/>
      <c r="G484" s="547"/>
      <c r="H484" s="547"/>
      <c r="I484" s="547"/>
      <c r="J484" s="547"/>
      <c r="K484" s="482"/>
    </row>
    <row r="485" spans="1:11">
      <c r="A485" s="547" t="s">
        <v>3562</v>
      </c>
      <c r="B485" s="547"/>
      <c r="C485" s="547"/>
      <c r="D485" s="547"/>
      <c r="E485" s="547"/>
      <c r="F485" s="547"/>
      <c r="G485" s="547"/>
      <c r="H485" s="547"/>
      <c r="I485" s="547"/>
      <c r="J485" s="547"/>
      <c r="K485" s="483"/>
    </row>
    <row r="486" spans="1:11">
      <c r="A486" s="547" t="s">
        <v>3563</v>
      </c>
      <c r="B486" s="547"/>
      <c r="C486" s="547"/>
      <c r="D486" s="547"/>
      <c r="E486" s="547"/>
      <c r="F486" s="547"/>
      <c r="G486" s="547"/>
      <c r="H486" s="547"/>
      <c r="I486" s="547"/>
      <c r="J486" s="547"/>
      <c r="K486" s="484"/>
    </row>
    <row r="487" spans="1:11" ht="15.75">
      <c r="A487" s="485" t="s">
        <v>3564</v>
      </c>
      <c r="B487" s="240"/>
      <c r="C487" s="486"/>
      <c r="D487" s="487"/>
      <c r="E487" s="487"/>
      <c r="F487" s="487"/>
      <c r="G487" s="486"/>
      <c r="H487" s="486"/>
      <c r="I487" s="486"/>
      <c r="J487" s="486"/>
      <c r="K487" s="486"/>
    </row>
    <row r="488" spans="1:11" ht="15.75">
      <c r="A488" s="488" t="s">
        <v>3565</v>
      </c>
      <c r="B488" s="240"/>
      <c r="C488" s="486"/>
      <c r="D488" s="487"/>
      <c r="E488" s="487"/>
      <c r="F488" s="487"/>
      <c r="G488" s="486"/>
      <c r="H488" s="486"/>
      <c r="I488" s="486"/>
      <c r="J488" s="486"/>
      <c r="K488" s="486"/>
    </row>
    <row r="489" spans="1:11" ht="15.75">
      <c r="A489" s="489"/>
      <c r="B489" s="240"/>
      <c r="C489" s="486"/>
      <c r="D489" s="487"/>
      <c r="E489" s="487"/>
      <c r="F489" s="487"/>
      <c r="G489" s="486"/>
      <c r="H489" s="486"/>
      <c r="I489" s="486"/>
      <c r="J489" s="486"/>
      <c r="K489" s="486"/>
    </row>
    <row r="490" spans="1:11" ht="15.75">
      <c r="A490" s="490" t="s">
        <v>3566</v>
      </c>
      <c r="B490" s="490" t="s">
        <v>3567</v>
      </c>
      <c r="C490" s="436"/>
      <c r="D490" s="436"/>
      <c r="E490" s="438"/>
      <c r="F490" s="491" t="s">
        <v>3568</v>
      </c>
      <c r="G490" s="490" t="s">
        <v>3510</v>
      </c>
      <c r="H490" s="436"/>
      <c r="I490" s="436"/>
      <c r="J490" s="436"/>
      <c r="K490" s="438"/>
    </row>
    <row r="491" spans="1:11">
      <c r="A491" s="492" t="s">
        <v>3569</v>
      </c>
      <c r="B491" s="548" t="s">
        <v>3570</v>
      </c>
      <c r="C491" s="548"/>
      <c r="D491" s="548"/>
      <c r="E491" s="548"/>
      <c r="F491" s="447" t="s">
        <v>3521</v>
      </c>
      <c r="G491" s="548" t="s">
        <v>3571</v>
      </c>
      <c r="H491" s="548"/>
      <c r="I491" s="548"/>
      <c r="J491" s="548"/>
      <c r="K491" s="548"/>
    </row>
    <row r="492" spans="1:11">
      <c r="A492" s="492" t="s">
        <v>3572</v>
      </c>
      <c r="B492" s="540" t="s">
        <v>3573</v>
      </c>
      <c r="C492" s="540"/>
      <c r="D492" s="540"/>
      <c r="E492" s="540"/>
      <c r="F492" s="447" t="s">
        <v>3521</v>
      </c>
      <c r="G492" s="540" t="s">
        <v>3574</v>
      </c>
      <c r="H492" s="540"/>
      <c r="I492" s="540"/>
      <c r="J492" s="540"/>
      <c r="K492" s="540"/>
    </row>
    <row r="493" spans="1:11">
      <c r="A493" s="492" t="s">
        <v>3250</v>
      </c>
      <c r="B493" s="540" t="s">
        <v>3575</v>
      </c>
      <c r="C493" s="540"/>
      <c r="D493" s="540"/>
      <c r="E493" s="540"/>
      <c r="F493" s="447" t="s">
        <v>3521</v>
      </c>
      <c r="G493" s="540" t="s">
        <v>3576</v>
      </c>
      <c r="H493" s="540"/>
      <c r="I493" s="540"/>
      <c r="J493" s="540"/>
      <c r="K493" s="540"/>
    </row>
    <row r="494" spans="1:11">
      <c r="A494" s="492" t="s">
        <v>3577</v>
      </c>
      <c r="B494" s="540" t="s">
        <v>3578</v>
      </c>
      <c r="C494" s="540"/>
      <c r="D494" s="540"/>
      <c r="E494" s="540"/>
      <c r="F494" s="447" t="s">
        <v>3579</v>
      </c>
      <c r="G494" s="540" t="s">
        <v>3580</v>
      </c>
      <c r="H494" s="540"/>
      <c r="I494" s="540"/>
      <c r="J494" s="540"/>
      <c r="K494" s="540"/>
    </row>
    <row r="495" spans="1:11">
      <c r="A495" s="492" t="s">
        <v>3581</v>
      </c>
      <c r="B495" s="540" t="s">
        <v>3582</v>
      </c>
      <c r="C495" s="540"/>
      <c r="D495" s="540"/>
      <c r="E495" s="540"/>
      <c r="F495" s="447" t="s">
        <v>3521</v>
      </c>
      <c r="G495" s="540" t="s">
        <v>3583</v>
      </c>
      <c r="H495" s="540"/>
      <c r="I495" s="540"/>
      <c r="J495" s="540"/>
      <c r="K495" s="540"/>
    </row>
    <row r="496" spans="1:11">
      <c r="A496" s="492" t="s">
        <v>3584</v>
      </c>
      <c r="B496" s="540" t="s">
        <v>3585</v>
      </c>
      <c r="C496" s="540"/>
      <c r="D496" s="540"/>
      <c r="E496" s="540"/>
      <c r="F496" s="447" t="s">
        <v>3521</v>
      </c>
      <c r="G496" s="540" t="s">
        <v>3586</v>
      </c>
      <c r="H496" s="540"/>
      <c r="I496" s="540"/>
      <c r="J496" s="540"/>
      <c r="K496" s="540"/>
    </row>
    <row r="497" spans="1:11">
      <c r="A497" s="492" t="s">
        <v>3587</v>
      </c>
      <c r="B497" s="540" t="s">
        <v>3588</v>
      </c>
      <c r="C497" s="540"/>
      <c r="D497" s="540"/>
      <c r="E497" s="540"/>
      <c r="F497" s="447" t="s">
        <v>3521</v>
      </c>
      <c r="G497" s="540" t="s">
        <v>3589</v>
      </c>
      <c r="H497" s="540"/>
      <c r="I497" s="540"/>
      <c r="J497" s="540"/>
      <c r="K497" s="540"/>
    </row>
    <row r="498" spans="1:11" ht="15.75">
      <c r="A498" s="237"/>
      <c r="B498" s="424"/>
      <c r="C498" s="237"/>
      <c r="D498" s="237"/>
      <c r="E498" s="237"/>
      <c r="F498" s="237"/>
      <c r="G498" s="237"/>
      <c r="H498" s="237"/>
      <c r="I498" s="237"/>
      <c r="J498" s="237"/>
      <c r="K498" s="237"/>
    </row>
    <row r="499" spans="1:11" ht="15.75">
      <c r="A499" s="237"/>
      <c r="B499" s="237"/>
      <c r="C499" s="237"/>
      <c r="D499" s="237"/>
      <c r="E499" s="237"/>
      <c r="F499" s="237"/>
      <c r="G499" s="237"/>
      <c r="H499" s="237"/>
      <c r="I499" s="237"/>
      <c r="J499" s="237"/>
      <c r="K499" s="237"/>
    </row>
    <row r="500" spans="1:11" ht="15.75">
      <c r="A500" s="493" t="s">
        <v>3590</v>
      </c>
      <c r="B500" s="494"/>
      <c r="C500" s="494"/>
      <c r="D500" s="494"/>
      <c r="E500" s="494"/>
      <c r="F500" s="494"/>
      <c r="G500" s="494"/>
      <c r="H500" s="494"/>
      <c r="I500" s="494"/>
      <c r="J500" s="494"/>
      <c r="K500" s="495"/>
    </row>
    <row r="501" spans="1:11">
      <c r="A501" s="541" t="s">
        <v>3591</v>
      </c>
      <c r="B501" s="543" t="s">
        <v>3592</v>
      </c>
      <c r="C501" s="544"/>
      <c r="D501" s="544"/>
      <c r="E501" s="544"/>
      <c r="F501" s="544"/>
      <c r="G501" s="544"/>
      <c r="H501" s="544"/>
      <c r="I501" s="544"/>
      <c r="J501" s="544"/>
      <c r="K501" s="545"/>
    </row>
    <row r="502" spans="1:11">
      <c r="A502" s="542"/>
      <c r="B502" s="526"/>
      <c r="C502" s="526"/>
      <c r="D502" s="526"/>
      <c r="E502" s="526"/>
      <c r="F502" s="526"/>
      <c r="G502" s="526"/>
      <c r="H502" s="526"/>
      <c r="I502" s="526"/>
      <c r="J502" s="526"/>
      <c r="K502" s="546"/>
    </row>
    <row r="503" spans="1:11">
      <c r="A503" s="469" t="s">
        <v>3593</v>
      </c>
      <c r="B503" s="535" t="s">
        <v>3594</v>
      </c>
      <c r="C503" s="536"/>
      <c r="D503" s="536"/>
      <c r="E503" s="536"/>
      <c r="F503" s="536"/>
      <c r="G503" s="536"/>
      <c r="H503" s="536"/>
      <c r="I503" s="536"/>
      <c r="J503" s="536"/>
      <c r="K503" s="537"/>
    </row>
    <row r="504" spans="1:11">
      <c r="A504" s="469" t="s">
        <v>3595</v>
      </c>
      <c r="B504" s="535" t="s">
        <v>3596</v>
      </c>
      <c r="C504" s="536"/>
      <c r="D504" s="536"/>
      <c r="E504" s="536"/>
      <c r="F504" s="536"/>
      <c r="G504" s="536"/>
      <c r="H504" s="536"/>
      <c r="I504" s="536"/>
      <c r="J504" s="536"/>
      <c r="K504" s="537"/>
    </row>
    <row r="505" spans="1:11">
      <c r="A505" s="469" t="s">
        <v>3597</v>
      </c>
      <c r="B505" s="535" t="s">
        <v>3598</v>
      </c>
      <c r="C505" s="536"/>
      <c r="D505" s="536"/>
      <c r="E505" s="536"/>
      <c r="F505" s="536"/>
      <c r="G505" s="536"/>
      <c r="H505" s="536"/>
      <c r="I505" s="536"/>
      <c r="J505" s="536"/>
      <c r="K505" s="537"/>
    </row>
    <row r="506" spans="1:11">
      <c r="A506" s="469" t="s">
        <v>3599</v>
      </c>
      <c r="B506" s="535" t="s">
        <v>3600</v>
      </c>
      <c r="C506" s="536"/>
      <c r="D506" s="536"/>
      <c r="E506" s="536"/>
      <c r="F506" s="536"/>
      <c r="G506" s="536"/>
      <c r="H506" s="536"/>
      <c r="I506" s="536"/>
      <c r="J506" s="536"/>
      <c r="K506" s="537"/>
    </row>
    <row r="507" spans="1:11">
      <c r="A507" s="469" t="s">
        <v>3601</v>
      </c>
      <c r="B507" s="526" t="s">
        <v>3602</v>
      </c>
      <c r="C507" s="536"/>
      <c r="D507" s="536"/>
      <c r="E507" s="536"/>
      <c r="F507" s="536"/>
      <c r="G507" s="536"/>
      <c r="H507" s="536"/>
      <c r="I507" s="536"/>
      <c r="J507" s="536"/>
      <c r="K507" s="537"/>
    </row>
    <row r="508" spans="1:11">
      <c r="A508" s="469" t="s">
        <v>3603</v>
      </c>
      <c r="B508" s="538" t="s">
        <v>3604</v>
      </c>
      <c r="C508" s="538"/>
      <c r="D508" s="538"/>
      <c r="E508" s="538"/>
      <c r="F508" s="538"/>
      <c r="G508" s="538"/>
      <c r="H508" s="538"/>
      <c r="I508" s="538"/>
      <c r="J508" s="538"/>
      <c r="K508" s="539"/>
    </row>
    <row r="509" spans="1:11" ht="15.75">
      <c r="A509" s="469" t="s">
        <v>3605</v>
      </c>
      <c r="B509" s="526" t="s">
        <v>3606</v>
      </c>
      <c r="C509" s="527"/>
      <c r="D509" s="527"/>
      <c r="E509" s="527"/>
      <c r="F509" s="527"/>
      <c r="G509" s="527"/>
      <c r="H509" s="527"/>
      <c r="I509" s="527"/>
      <c r="J509" s="527"/>
      <c r="K509" s="528"/>
    </row>
    <row r="510" spans="1:11" ht="15.75">
      <c r="A510" s="469" t="s">
        <v>3607</v>
      </c>
      <c r="B510" s="526" t="s">
        <v>3608</v>
      </c>
      <c r="C510" s="527"/>
      <c r="D510" s="527"/>
      <c r="E510" s="527"/>
      <c r="F510" s="527"/>
      <c r="G510" s="527"/>
      <c r="H510" s="527"/>
      <c r="I510" s="527"/>
      <c r="J510" s="527"/>
      <c r="K510" s="528"/>
    </row>
    <row r="511" spans="1:11" ht="16.5" thickBot="1">
      <c r="A511" s="496"/>
      <c r="B511" s="497"/>
      <c r="C511" s="498"/>
      <c r="D511" s="499"/>
      <c r="E511" s="497"/>
      <c r="F511" s="497"/>
      <c r="G511" s="497"/>
      <c r="H511" s="497"/>
      <c r="I511" s="497"/>
      <c r="J511" s="497"/>
      <c r="K511" s="500"/>
    </row>
    <row r="512" spans="1:11" ht="95.25" thickBot="1">
      <c r="A512" s="501" t="s">
        <v>3609</v>
      </c>
      <c r="B512" s="529" t="s">
        <v>3610</v>
      </c>
      <c r="C512" s="530"/>
      <c r="D512" s="530"/>
      <c r="E512" s="530"/>
      <c r="F512" s="530"/>
      <c r="G512" s="530"/>
      <c r="H512" s="530"/>
      <c r="I512" s="531"/>
      <c r="J512" s="502" t="s">
        <v>3611</v>
      </c>
      <c r="K512" s="235"/>
    </row>
    <row r="513" spans="1:11" ht="30.75" thickBot="1">
      <c r="A513" s="516" t="s">
        <v>3612</v>
      </c>
      <c r="B513" s="532" t="s">
        <v>3613</v>
      </c>
      <c r="C513" s="533"/>
      <c r="D513" s="533"/>
      <c r="E513" s="533"/>
      <c r="F513" s="533"/>
      <c r="G513" s="533"/>
      <c r="H513" s="533"/>
      <c r="I513" s="534"/>
      <c r="J513" s="503" t="s">
        <v>3614</v>
      </c>
      <c r="K513" s="231"/>
    </row>
    <row r="514" spans="1:11" ht="60.75" thickBot="1">
      <c r="A514" s="518"/>
      <c r="B514" s="522" t="s">
        <v>3615</v>
      </c>
      <c r="C514" s="523"/>
      <c r="D514" s="523"/>
      <c r="E514" s="523"/>
      <c r="F514" s="523"/>
      <c r="G514" s="523"/>
      <c r="H514" s="523"/>
      <c r="I514" s="524"/>
      <c r="J514" s="504" t="s">
        <v>3616</v>
      </c>
      <c r="K514" s="231"/>
    </row>
    <row r="515" spans="1:11" ht="60.75" thickBot="1">
      <c r="A515" s="505" t="s">
        <v>3617</v>
      </c>
      <c r="B515" s="522" t="s">
        <v>3618</v>
      </c>
      <c r="C515" s="523"/>
      <c r="D515" s="523"/>
      <c r="E515" s="523"/>
      <c r="F515" s="523"/>
      <c r="G515" s="523"/>
      <c r="H515" s="523"/>
      <c r="I515" s="524"/>
      <c r="J515" s="503" t="s">
        <v>3619</v>
      </c>
      <c r="K515" s="231"/>
    </row>
    <row r="516" spans="1:11" ht="45.75" thickBot="1">
      <c r="A516" s="516" t="s">
        <v>3620</v>
      </c>
      <c r="B516" s="522" t="s">
        <v>3621</v>
      </c>
      <c r="C516" s="523"/>
      <c r="D516" s="523"/>
      <c r="E516" s="523"/>
      <c r="F516" s="523"/>
      <c r="G516" s="523"/>
      <c r="H516" s="523"/>
      <c r="I516" s="524"/>
      <c r="J516" s="503" t="s">
        <v>3622</v>
      </c>
      <c r="K516" s="231"/>
    </row>
    <row r="517" spans="1:11" ht="150.75" thickBot="1">
      <c r="A517" s="525"/>
      <c r="B517" s="522" t="s">
        <v>3623</v>
      </c>
      <c r="C517" s="523"/>
      <c r="D517" s="523"/>
      <c r="E517" s="523"/>
      <c r="F517" s="523"/>
      <c r="G517" s="523"/>
      <c r="H517" s="523"/>
      <c r="I517" s="524"/>
      <c r="J517" s="503" t="s">
        <v>3624</v>
      </c>
      <c r="K517" s="231"/>
    </row>
    <row r="518" spans="1:11" ht="45.75" thickBot="1">
      <c r="A518" s="525"/>
      <c r="B518" s="522" t="s">
        <v>3625</v>
      </c>
      <c r="C518" s="523"/>
      <c r="D518" s="523"/>
      <c r="E518" s="523"/>
      <c r="F518" s="523"/>
      <c r="G518" s="523"/>
      <c r="H518" s="523"/>
      <c r="I518" s="524"/>
      <c r="J518" s="504" t="s">
        <v>3626</v>
      </c>
      <c r="K518" s="231"/>
    </row>
    <row r="519" spans="1:11" ht="60.75" thickBot="1">
      <c r="A519" s="518"/>
      <c r="B519" s="522" t="s">
        <v>3627</v>
      </c>
      <c r="C519" s="523"/>
      <c r="D519" s="523"/>
      <c r="E519" s="523"/>
      <c r="F519" s="523"/>
      <c r="G519" s="523"/>
      <c r="H519" s="523"/>
      <c r="I519" s="524"/>
      <c r="J519" s="504" t="s">
        <v>3628</v>
      </c>
      <c r="K519" s="231"/>
    </row>
    <row r="520" spans="1:11" ht="45.75" thickBot="1">
      <c r="A520" s="516" t="s">
        <v>3629</v>
      </c>
      <c r="B520" s="522" t="s">
        <v>3630</v>
      </c>
      <c r="C520" s="523"/>
      <c r="D520" s="523"/>
      <c r="E520" s="523"/>
      <c r="F520" s="523"/>
      <c r="G520" s="523"/>
      <c r="H520" s="523"/>
      <c r="I520" s="524"/>
      <c r="J520" s="503" t="s">
        <v>3631</v>
      </c>
      <c r="K520" s="231"/>
    </row>
    <row r="521" spans="1:11" ht="45.75" thickBot="1">
      <c r="A521" s="518"/>
      <c r="B521" s="522" t="s">
        <v>3632</v>
      </c>
      <c r="C521" s="523"/>
      <c r="D521" s="523"/>
      <c r="E521" s="523"/>
      <c r="F521" s="523"/>
      <c r="G521" s="523"/>
      <c r="H521" s="523"/>
      <c r="I521" s="524"/>
      <c r="J521" s="504" t="s">
        <v>3633</v>
      </c>
      <c r="K521" s="231"/>
    </row>
    <row r="522" spans="1:11" ht="45.75" thickBot="1">
      <c r="A522" s="516" t="s">
        <v>3634</v>
      </c>
      <c r="B522" s="522" t="s">
        <v>3635</v>
      </c>
      <c r="C522" s="523"/>
      <c r="D522" s="523"/>
      <c r="E522" s="523"/>
      <c r="F522" s="523"/>
      <c r="G522" s="523"/>
      <c r="H522" s="523"/>
      <c r="I522" s="524"/>
      <c r="J522" s="503" t="s">
        <v>3636</v>
      </c>
      <c r="K522" s="231"/>
    </row>
    <row r="523" spans="1:11" ht="45.75" thickBot="1">
      <c r="A523" s="525"/>
      <c r="B523" s="522" t="s">
        <v>3637</v>
      </c>
      <c r="C523" s="523"/>
      <c r="D523" s="523"/>
      <c r="E523" s="523"/>
      <c r="F523" s="523"/>
      <c r="G523" s="523"/>
      <c r="H523" s="523"/>
      <c r="I523" s="524"/>
      <c r="J523" s="503" t="s">
        <v>3619</v>
      </c>
      <c r="K523" s="231"/>
    </row>
    <row r="524" spans="1:11" ht="45.75" thickBot="1">
      <c r="A524" s="518"/>
      <c r="B524" s="522" t="s">
        <v>3638</v>
      </c>
      <c r="C524" s="523"/>
      <c r="D524" s="523"/>
      <c r="E524" s="523"/>
      <c r="F524" s="523"/>
      <c r="G524" s="523"/>
      <c r="H524" s="523"/>
      <c r="I524" s="524"/>
      <c r="J524" s="504" t="s">
        <v>3639</v>
      </c>
      <c r="K524" s="231"/>
    </row>
    <row r="525" spans="1:11" ht="15.75" thickBot="1">
      <c r="A525" s="516" t="s">
        <v>3640</v>
      </c>
      <c r="B525" s="519" t="s">
        <v>3641</v>
      </c>
      <c r="C525" s="520"/>
      <c r="D525" s="520"/>
      <c r="E525" s="520"/>
      <c r="F525" s="520"/>
      <c r="G525" s="520"/>
      <c r="H525" s="520"/>
      <c r="I525" s="521"/>
      <c r="J525" s="503" t="s">
        <v>3642</v>
      </c>
      <c r="K525" s="231"/>
    </row>
    <row r="526" spans="1:11" ht="15.75" thickBot="1">
      <c r="A526" s="517"/>
      <c r="B526" s="522" t="s">
        <v>3643</v>
      </c>
      <c r="C526" s="523"/>
      <c r="D526" s="523"/>
      <c r="E526" s="523"/>
      <c r="F526" s="523"/>
      <c r="G526" s="523"/>
      <c r="H526" s="523"/>
      <c r="I526" s="524"/>
      <c r="J526" s="503" t="s">
        <v>3642</v>
      </c>
      <c r="K526" s="231"/>
    </row>
    <row r="527" spans="1:11" ht="60.75" thickBot="1">
      <c r="A527" s="518"/>
      <c r="B527" s="522" t="s">
        <v>3644</v>
      </c>
      <c r="C527" s="523"/>
      <c r="D527" s="523"/>
      <c r="E527" s="523"/>
      <c r="F527" s="523"/>
      <c r="G527" s="523"/>
      <c r="H527" s="523"/>
      <c r="I527" s="524"/>
      <c r="J527" s="504" t="s">
        <v>3645</v>
      </c>
      <c r="K527" s="231"/>
    </row>
    <row r="528" spans="1:11" ht="60.75" thickBot="1">
      <c r="A528" s="505" t="s">
        <v>3646</v>
      </c>
      <c r="B528" s="522" t="s">
        <v>3647</v>
      </c>
      <c r="C528" s="523"/>
      <c r="D528" s="523"/>
      <c r="E528" s="523"/>
      <c r="F528" s="523"/>
      <c r="G528" s="523"/>
      <c r="H528" s="523"/>
      <c r="I528" s="524"/>
      <c r="J528" s="503" t="s">
        <v>3648</v>
      </c>
      <c r="K528" s="231"/>
    </row>
    <row r="529" spans="1:11">
      <c r="A529" s="231"/>
      <c r="B529" s="231"/>
      <c r="C529" s="231"/>
      <c r="D529" s="231"/>
      <c r="E529" s="231"/>
      <c r="F529" s="231"/>
      <c r="G529" s="231"/>
      <c r="H529" s="231"/>
      <c r="I529" s="231"/>
      <c r="J529" s="231"/>
      <c r="K529" s="231"/>
    </row>
    <row r="530" spans="1:11">
      <c r="A530" s="231"/>
      <c r="B530" s="231"/>
      <c r="C530" s="231"/>
      <c r="D530" s="231"/>
      <c r="E530" s="231"/>
      <c r="F530" s="231"/>
      <c r="G530" s="231"/>
      <c r="H530" s="231"/>
      <c r="I530" s="231"/>
      <c r="J530" s="231"/>
      <c r="K530" s="231"/>
    </row>
    <row r="531" spans="1:11">
      <c r="A531" s="231"/>
      <c r="B531" s="231"/>
      <c r="C531" s="231"/>
      <c r="D531" s="231"/>
      <c r="E531" s="231"/>
      <c r="F531" s="231"/>
      <c r="G531" s="231"/>
      <c r="H531" s="231"/>
      <c r="I531" s="231"/>
      <c r="J531" s="231"/>
      <c r="K531" s="231"/>
    </row>
  </sheetData>
  <protectedRanges>
    <protectedRange sqref="A1" name="Regulatory Sumary"/>
    <protectedRange sqref="A1" name="HTT General"/>
  </protectedRanges>
  <mergeCells count="106">
    <mergeCell ref="A4:K4"/>
    <mergeCell ref="A5:K5"/>
    <mergeCell ref="B8:D8"/>
    <mergeCell ref="B9:D9"/>
    <mergeCell ref="B10:D10"/>
    <mergeCell ref="B11:D11"/>
    <mergeCell ref="G17:H17"/>
    <mergeCell ref="B20:B26"/>
    <mergeCell ref="C20:C26"/>
    <mergeCell ref="D20:D26"/>
    <mergeCell ref="E20:E26"/>
    <mergeCell ref="F20:F26"/>
    <mergeCell ref="G20:G26"/>
    <mergeCell ref="H20:H26"/>
    <mergeCell ref="B12:D12"/>
    <mergeCell ref="B13:D13"/>
    <mergeCell ref="B14:D14"/>
    <mergeCell ref="B17:B18"/>
    <mergeCell ref="C17:D17"/>
    <mergeCell ref="E17:F17"/>
    <mergeCell ref="C116:D116"/>
    <mergeCell ref="C117:D117"/>
    <mergeCell ref="C118:D118"/>
    <mergeCell ref="A124:B124"/>
    <mergeCell ref="F184:J184"/>
    <mergeCell ref="A448:D448"/>
    <mergeCell ref="C110:D110"/>
    <mergeCell ref="C111:D111"/>
    <mergeCell ref="C112:D112"/>
    <mergeCell ref="C113:D113"/>
    <mergeCell ref="C114:D114"/>
    <mergeCell ref="C115:D115"/>
    <mergeCell ref="A466:A469"/>
    <mergeCell ref="G466:K467"/>
    <mergeCell ref="G468:K469"/>
    <mergeCell ref="A470:A473"/>
    <mergeCell ref="G470:K471"/>
    <mergeCell ref="G472:K473"/>
    <mergeCell ref="A456:A462"/>
    <mergeCell ref="G457:K457"/>
    <mergeCell ref="G458:K459"/>
    <mergeCell ref="G460:K460"/>
    <mergeCell ref="G461:K462"/>
    <mergeCell ref="A463:A465"/>
    <mergeCell ref="G463:K463"/>
    <mergeCell ref="G464:K465"/>
    <mergeCell ref="A480:A481"/>
    <mergeCell ref="F480:F481"/>
    <mergeCell ref="G480:K481"/>
    <mergeCell ref="G482:K482"/>
    <mergeCell ref="G483:K483"/>
    <mergeCell ref="A484:J484"/>
    <mergeCell ref="A474:A477"/>
    <mergeCell ref="G474:K475"/>
    <mergeCell ref="G476:K477"/>
    <mergeCell ref="A478:A479"/>
    <mergeCell ref="F478:F479"/>
    <mergeCell ref="G478:K479"/>
    <mergeCell ref="A501:A502"/>
    <mergeCell ref="B501:K502"/>
    <mergeCell ref="B493:E493"/>
    <mergeCell ref="G493:K493"/>
    <mergeCell ref="B494:E494"/>
    <mergeCell ref="G494:K494"/>
    <mergeCell ref="B495:E495"/>
    <mergeCell ref="G495:K495"/>
    <mergeCell ref="A485:J485"/>
    <mergeCell ref="A486:J486"/>
    <mergeCell ref="B491:E491"/>
    <mergeCell ref="G491:K491"/>
    <mergeCell ref="B492:E492"/>
    <mergeCell ref="G492:K492"/>
    <mergeCell ref="B503:K503"/>
    <mergeCell ref="B504:K504"/>
    <mergeCell ref="B505:K505"/>
    <mergeCell ref="B506:K506"/>
    <mergeCell ref="B507:K507"/>
    <mergeCell ref="B508:K508"/>
    <mergeCell ref="B496:E496"/>
    <mergeCell ref="G496:K496"/>
    <mergeCell ref="B497:E497"/>
    <mergeCell ref="G497:K497"/>
    <mergeCell ref="B515:I515"/>
    <mergeCell ref="A516:A519"/>
    <mergeCell ref="B516:I516"/>
    <mergeCell ref="B517:I517"/>
    <mergeCell ref="B518:I518"/>
    <mergeCell ref="B519:I519"/>
    <mergeCell ref="B509:K509"/>
    <mergeCell ref="B510:K510"/>
    <mergeCell ref="B512:I512"/>
    <mergeCell ref="A513:A514"/>
    <mergeCell ref="B513:I513"/>
    <mergeCell ref="B514:I514"/>
    <mergeCell ref="A525:A527"/>
    <mergeCell ref="B525:I525"/>
    <mergeCell ref="B526:I526"/>
    <mergeCell ref="B527:I527"/>
    <mergeCell ref="B528:I528"/>
    <mergeCell ref="A520:A521"/>
    <mergeCell ref="B520:I520"/>
    <mergeCell ref="B521:I521"/>
    <mergeCell ref="A522:A524"/>
    <mergeCell ref="B522:I522"/>
    <mergeCell ref="B523:I523"/>
    <mergeCell ref="B524:I524"/>
  </mergeCells>
  <hyperlinks>
    <hyperlink ref="B14" r:id="rId1" xr:uid="{912AD74D-998D-47D0-808C-BE06103D944C}"/>
  </hyperlinks>
  <pageMargins left="0.7" right="0.7" top="0.75" bottom="0.75" header="0.3" footer="0.3"/>
  <pageSetup paperSize="9" orientation="portrait" r:id="rId2"/>
  <headerFooter>
    <oddFooter>&amp;C_x000D_&amp;1#&amp;"Calibri"&amp;10&amp;K000000 Restricted - External</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topLeftCell="A31" zoomScale="80" zoomScaleNormal="80" workbookViewId="0">
      <selection activeCell="F43" sqref="F43"/>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c r="A1" s="623" t="s">
        <v>1499</v>
      </c>
      <c r="B1" s="623"/>
    </row>
    <row r="2" spans="1:13" ht="31.5">
      <c r="A2" s="48" t="s">
        <v>1498</v>
      </c>
      <c r="B2" s="48"/>
      <c r="C2" s="49"/>
      <c r="D2" s="49"/>
      <c r="E2" s="49"/>
      <c r="F2" s="214" t="s">
        <v>2976</v>
      </c>
      <c r="G2" s="83"/>
      <c r="H2" s="49"/>
      <c r="I2" s="48"/>
      <c r="J2" s="49"/>
      <c r="K2" s="49"/>
      <c r="L2" s="49"/>
      <c r="M2" s="49"/>
    </row>
    <row r="3" spans="1:13" ht="15.75" thickBot="1">
      <c r="A3" s="49"/>
      <c r="B3" s="50"/>
      <c r="C3" s="50"/>
      <c r="D3" s="49"/>
      <c r="E3" s="49"/>
      <c r="F3" s="49"/>
      <c r="G3" s="49"/>
      <c r="H3" s="49"/>
      <c r="L3" s="49"/>
      <c r="M3" s="49"/>
    </row>
    <row r="4" spans="1:13" ht="19.5" thickBot="1">
      <c r="A4" s="52"/>
      <c r="B4" s="53" t="s">
        <v>71</v>
      </c>
      <c r="C4" s="54" t="s">
        <v>1534</v>
      </c>
      <c r="D4" s="52"/>
      <c r="E4" s="52"/>
      <c r="F4" s="49"/>
      <c r="G4" s="49"/>
      <c r="H4" s="49"/>
      <c r="I4" s="62" t="s">
        <v>1492</v>
      </c>
      <c r="J4" s="101" t="s">
        <v>1199</v>
      </c>
      <c r="L4" s="49"/>
      <c r="M4" s="49"/>
    </row>
    <row r="5" spans="1:13" ht="15.75" thickBot="1">
      <c r="H5" s="49"/>
      <c r="I5" s="211" t="s">
        <v>1201</v>
      </c>
      <c r="J5" s="51" t="s">
        <v>1202</v>
      </c>
      <c r="L5" s="49"/>
      <c r="M5" s="49"/>
    </row>
    <row r="6" spans="1:13" ht="18.75">
      <c r="A6" s="55"/>
      <c r="B6" s="56" t="s">
        <v>1401</v>
      </c>
      <c r="C6" s="55"/>
      <c r="E6" s="57"/>
      <c r="F6" s="57"/>
      <c r="G6" s="57"/>
      <c r="H6" s="49"/>
      <c r="I6" s="211" t="s">
        <v>1204</v>
      </c>
      <c r="J6" s="51" t="s">
        <v>1205</v>
      </c>
      <c r="L6" s="49"/>
      <c r="M6" s="49"/>
    </row>
    <row r="7" spans="1:13">
      <c r="B7" s="59" t="s">
        <v>1497</v>
      </c>
      <c r="H7" s="49"/>
      <c r="I7" s="211" t="s">
        <v>1207</v>
      </c>
      <c r="J7" s="51" t="s">
        <v>1208</v>
      </c>
      <c r="L7" s="49"/>
      <c r="M7" s="49"/>
    </row>
    <row r="8" spans="1:13">
      <c r="B8" s="59" t="s">
        <v>1414</v>
      </c>
      <c r="H8" s="49"/>
      <c r="I8" s="211" t="s">
        <v>1490</v>
      </c>
      <c r="J8" s="51" t="s">
        <v>1491</v>
      </c>
      <c r="L8" s="49"/>
      <c r="M8" s="49"/>
    </row>
    <row r="9" spans="1:13" ht="15.75" thickBot="1">
      <c r="B9" s="60" t="s">
        <v>1436</v>
      </c>
      <c r="H9" s="49"/>
      <c r="L9" s="49"/>
      <c r="M9" s="49"/>
    </row>
    <row r="10" spans="1:13">
      <c r="B10" s="61"/>
      <c r="H10" s="49"/>
      <c r="I10" s="212" t="s">
        <v>1494</v>
      </c>
      <c r="L10" s="49"/>
      <c r="M10" s="49"/>
    </row>
    <row r="11" spans="1:13">
      <c r="B11" s="61"/>
      <c r="H11" s="49"/>
      <c r="I11" s="212" t="s">
        <v>1495</v>
      </c>
      <c r="L11" s="49"/>
      <c r="M11" s="49"/>
    </row>
    <row r="12" spans="1:13" ht="37.5">
      <c r="A12" s="62" t="s">
        <v>79</v>
      </c>
      <c r="B12" s="62" t="s">
        <v>1482</v>
      </c>
      <c r="C12" s="63"/>
      <c r="D12" s="63"/>
      <c r="E12" s="63"/>
      <c r="F12" s="63"/>
      <c r="G12" s="63"/>
      <c r="H12" s="49"/>
      <c r="L12" s="49"/>
      <c r="M12" s="49"/>
    </row>
    <row r="13" spans="1:13" ht="15" customHeight="1">
      <c r="A13" s="70"/>
      <c r="B13" s="71" t="s">
        <v>1413</v>
      </c>
      <c r="C13" s="70" t="s">
        <v>1481</v>
      </c>
      <c r="D13" s="70" t="s">
        <v>1493</v>
      </c>
      <c r="E13" s="72"/>
      <c r="F13" s="73"/>
      <c r="G13" s="73"/>
      <c r="H13" s="49"/>
      <c r="L13" s="49"/>
      <c r="M13" s="49"/>
    </row>
    <row r="14" spans="1:13">
      <c r="A14" s="51" t="s">
        <v>1402</v>
      </c>
      <c r="B14" s="68" t="s">
        <v>1391</v>
      </c>
      <c r="C14" s="229" t="s">
        <v>1205</v>
      </c>
      <c r="D14" s="229" t="s">
        <v>1205</v>
      </c>
      <c r="E14" s="57"/>
      <c r="F14" s="57"/>
      <c r="G14" s="57"/>
      <c r="H14" s="49"/>
      <c r="L14" s="49"/>
      <c r="M14" s="49"/>
    </row>
    <row r="15" spans="1:13">
      <c r="A15" s="51" t="s">
        <v>1403</v>
      </c>
      <c r="B15" s="68" t="s">
        <v>399</v>
      </c>
      <c r="C15" s="228" t="s">
        <v>3072</v>
      </c>
      <c r="D15" s="228" t="s">
        <v>3119</v>
      </c>
      <c r="E15" s="57"/>
      <c r="F15" s="57"/>
      <c r="G15" s="57"/>
      <c r="H15" s="49"/>
      <c r="L15" s="49"/>
      <c r="M15" s="49"/>
    </row>
    <row r="16" spans="1:13">
      <c r="A16" s="51" t="s">
        <v>1404</v>
      </c>
      <c r="B16" s="68" t="s">
        <v>1392</v>
      </c>
      <c r="C16" s="228" t="s">
        <v>1205</v>
      </c>
      <c r="D16" s="228" t="s">
        <v>1205</v>
      </c>
      <c r="E16" s="57"/>
      <c r="F16" s="57"/>
      <c r="G16" s="57"/>
      <c r="H16" s="49"/>
      <c r="L16" s="49"/>
      <c r="M16" s="49"/>
    </row>
    <row r="17" spans="1:13">
      <c r="A17" s="51" t="s">
        <v>1405</v>
      </c>
      <c r="B17" s="68" t="s">
        <v>1393</v>
      </c>
      <c r="C17" s="228" t="s">
        <v>1205</v>
      </c>
      <c r="D17" s="228" t="s">
        <v>1205</v>
      </c>
      <c r="E17" s="57"/>
      <c r="F17" s="57"/>
      <c r="G17" s="57"/>
      <c r="H17" s="49"/>
      <c r="L17" s="49"/>
      <c r="M17" s="49"/>
    </row>
    <row r="18" spans="1:13">
      <c r="A18" s="51" t="s">
        <v>1406</v>
      </c>
      <c r="B18" s="68" t="s">
        <v>1394</v>
      </c>
      <c r="C18" s="228" t="s">
        <v>3072</v>
      </c>
      <c r="D18" s="228" t="s">
        <v>3119</v>
      </c>
      <c r="E18" s="57"/>
      <c r="F18" s="57"/>
      <c r="G18" s="57"/>
      <c r="H18" s="49"/>
      <c r="L18" s="49"/>
      <c r="M18" s="49"/>
    </row>
    <row r="19" spans="1:13">
      <c r="A19" s="51" t="s">
        <v>1407</v>
      </c>
      <c r="B19" s="68" t="s">
        <v>1395</v>
      </c>
      <c r="C19" s="228" t="s">
        <v>1205</v>
      </c>
      <c r="D19" s="228" t="s">
        <v>1205</v>
      </c>
      <c r="E19" s="57"/>
      <c r="F19" s="57"/>
      <c r="G19" s="57"/>
      <c r="H19" s="49"/>
      <c r="L19" s="49"/>
      <c r="M19" s="49"/>
    </row>
    <row r="20" spans="1:13">
      <c r="A20" s="51" t="s">
        <v>1408</v>
      </c>
      <c r="B20" s="68" t="s">
        <v>1396</v>
      </c>
      <c r="C20" s="228" t="s">
        <v>3072</v>
      </c>
      <c r="D20" s="228" t="s">
        <v>3119</v>
      </c>
      <c r="E20" s="57"/>
      <c r="F20" s="57"/>
      <c r="G20" s="57"/>
      <c r="H20" s="49"/>
      <c r="L20" s="49"/>
      <c r="M20" s="49"/>
    </row>
    <row r="21" spans="1:13">
      <c r="A21" s="51" t="s">
        <v>1409</v>
      </c>
      <c r="B21" s="68" t="s">
        <v>1397</v>
      </c>
      <c r="C21" s="228" t="s">
        <v>1205</v>
      </c>
      <c r="D21" s="228" t="s">
        <v>1205</v>
      </c>
      <c r="E21" s="57"/>
      <c r="F21" s="57"/>
      <c r="G21" s="57"/>
      <c r="H21" s="49"/>
      <c r="L21" s="49"/>
      <c r="M21" s="49"/>
    </row>
    <row r="22" spans="1:13">
      <c r="A22" s="51" t="s">
        <v>1410</v>
      </c>
      <c r="B22" s="68" t="s">
        <v>1398</v>
      </c>
      <c r="C22" s="228" t="s">
        <v>1205</v>
      </c>
      <c r="D22" s="228" t="s">
        <v>1205</v>
      </c>
      <c r="E22" s="57"/>
      <c r="F22" s="57"/>
      <c r="G22" s="57"/>
      <c r="H22" s="49"/>
      <c r="L22" s="49"/>
      <c r="M22" s="49"/>
    </row>
    <row r="23" spans="1:13">
      <c r="A23" s="51" t="s">
        <v>1411</v>
      </c>
      <c r="B23" s="68" t="s">
        <v>1478</v>
      </c>
      <c r="C23" s="228" t="s">
        <v>3120</v>
      </c>
      <c r="D23" s="228" t="s">
        <v>3121</v>
      </c>
      <c r="E23" s="57"/>
      <c r="F23" s="57"/>
      <c r="G23" s="57"/>
      <c r="H23" s="49"/>
      <c r="L23" s="49"/>
      <c r="M23" s="49"/>
    </row>
    <row r="24" spans="1:13">
      <c r="A24" s="51" t="s">
        <v>1480</v>
      </c>
      <c r="B24" s="68" t="s">
        <v>1479</v>
      </c>
      <c r="C24" s="228" t="s">
        <v>3122</v>
      </c>
      <c r="D24" s="228" t="s">
        <v>3123</v>
      </c>
      <c r="E24" s="57"/>
      <c r="F24" s="57"/>
      <c r="G24" s="57"/>
      <c r="H24" s="49"/>
      <c r="L24" s="49"/>
      <c r="M24" s="49"/>
    </row>
    <row r="25" spans="1:13" outlineLevel="1">
      <c r="A25" s="51" t="s">
        <v>1412</v>
      </c>
      <c r="B25" s="66" t="s">
        <v>2593</v>
      </c>
      <c r="C25" s="51" t="s">
        <v>81</v>
      </c>
      <c r="D25" s="51" t="s">
        <v>81</v>
      </c>
      <c r="E25" s="57"/>
      <c r="F25" s="57"/>
      <c r="G25" s="57"/>
      <c r="H25" s="49"/>
      <c r="L25" s="49"/>
      <c r="M25" s="49"/>
    </row>
    <row r="26" spans="1:13" outlineLevel="1">
      <c r="A26" s="51" t="s">
        <v>1415</v>
      </c>
      <c r="B26" s="181"/>
      <c r="C26" s="163"/>
      <c r="D26" s="163"/>
      <c r="E26" s="57"/>
      <c r="F26" s="57"/>
      <c r="G26" s="57"/>
      <c r="H26" s="49"/>
      <c r="L26" s="49"/>
      <c r="M26" s="49"/>
    </row>
    <row r="27" spans="1:13" outlineLevel="1">
      <c r="A27" s="51" t="s">
        <v>1416</v>
      </c>
      <c r="B27" s="181"/>
      <c r="C27" s="163"/>
      <c r="D27" s="163"/>
      <c r="E27" s="57"/>
      <c r="F27" s="57"/>
      <c r="G27" s="57"/>
      <c r="H27" s="49"/>
      <c r="L27" s="49"/>
      <c r="M27" s="49"/>
    </row>
    <row r="28" spans="1:13" outlineLevel="1">
      <c r="A28" s="51" t="s">
        <v>1417</v>
      </c>
      <c r="B28" s="181"/>
      <c r="C28" s="163"/>
      <c r="D28" s="163"/>
      <c r="E28" s="57"/>
      <c r="F28" s="57"/>
      <c r="G28" s="57"/>
      <c r="H28" s="49"/>
      <c r="L28" s="49"/>
      <c r="M28" s="49"/>
    </row>
    <row r="29" spans="1:13" outlineLevel="1">
      <c r="A29" s="51" t="s">
        <v>1418</v>
      </c>
      <c r="B29" s="181"/>
      <c r="C29" s="163"/>
      <c r="D29" s="163"/>
      <c r="E29" s="57"/>
      <c r="F29" s="57"/>
      <c r="G29" s="57"/>
      <c r="H29" s="49"/>
      <c r="L29" s="49"/>
      <c r="M29" s="49"/>
    </row>
    <row r="30" spans="1:13" outlineLevel="1">
      <c r="A30" s="51" t="s">
        <v>1419</v>
      </c>
      <c r="B30" s="181"/>
      <c r="C30" s="163"/>
      <c r="D30" s="163"/>
      <c r="E30" s="57"/>
      <c r="F30" s="57"/>
      <c r="G30" s="57"/>
      <c r="H30" s="49"/>
      <c r="L30" s="49"/>
      <c r="M30" s="49"/>
    </row>
    <row r="31" spans="1:13" outlineLevel="1">
      <c r="A31" s="51" t="s">
        <v>1420</v>
      </c>
      <c r="B31" s="181"/>
      <c r="C31" s="163"/>
      <c r="D31" s="163"/>
      <c r="E31" s="57"/>
      <c r="F31" s="57"/>
      <c r="G31" s="57"/>
      <c r="H31" s="49"/>
      <c r="L31" s="49"/>
      <c r="M31" s="49"/>
    </row>
    <row r="32" spans="1:13" outlineLevel="1">
      <c r="A32" s="51" t="s">
        <v>1421</v>
      </c>
      <c r="B32" s="181"/>
      <c r="C32" s="163"/>
      <c r="D32" s="163"/>
      <c r="E32" s="57"/>
      <c r="F32" s="57"/>
      <c r="G32" s="57"/>
      <c r="H32" s="49"/>
      <c r="L32" s="49"/>
      <c r="M32" s="49"/>
    </row>
    <row r="33" spans="1:13" ht="18.75">
      <c r="A33" s="63"/>
      <c r="B33" s="62" t="s">
        <v>1414</v>
      </c>
      <c r="C33" s="63"/>
      <c r="D33" s="63"/>
      <c r="E33" s="63"/>
      <c r="F33" s="63"/>
      <c r="G33" s="63"/>
      <c r="H33" s="49"/>
      <c r="L33" s="49"/>
      <c r="M33" s="49"/>
    </row>
    <row r="34" spans="1:13" ht="15" customHeight="1">
      <c r="A34" s="70"/>
      <c r="B34" s="71" t="s">
        <v>1399</v>
      </c>
      <c r="C34" s="70" t="s">
        <v>1489</v>
      </c>
      <c r="D34" s="70" t="s">
        <v>1493</v>
      </c>
      <c r="E34" s="70" t="s">
        <v>1400</v>
      </c>
      <c r="F34" s="73"/>
      <c r="G34" s="73"/>
      <c r="H34" s="49"/>
      <c r="L34" s="49"/>
      <c r="M34" s="49"/>
    </row>
    <row r="35" spans="1:13">
      <c r="A35" s="51" t="s">
        <v>1437</v>
      </c>
      <c r="B35" s="230" t="s">
        <v>3072</v>
      </c>
      <c r="C35" s="230" t="s">
        <v>1202</v>
      </c>
      <c r="D35" s="230" t="s">
        <v>3119</v>
      </c>
      <c r="E35" s="230" t="s">
        <v>1477</v>
      </c>
      <c r="F35" s="116"/>
      <c r="G35" s="116"/>
      <c r="H35" s="49"/>
      <c r="L35" s="49"/>
      <c r="M35" s="49"/>
    </row>
    <row r="36" spans="1:13">
      <c r="A36" s="51" t="s">
        <v>1438</v>
      </c>
      <c r="B36" s="230" t="s">
        <v>3124</v>
      </c>
      <c r="C36" s="230" t="s">
        <v>1202</v>
      </c>
      <c r="D36" s="230" t="s">
        <v>3125</v>
      </c>
      <c r="E36" s="230" t="s">
        <v>1477</v>
      </c>
      <c r="H36" s="49"/>
      <c r="L36" s="49"/>
      <c r="M36" s="49"/>
    </row>
    <row r="37" spans="1:13">
      <c r="A37" s="51" t="s">
        <v>1439</v>
      </c>
      <c r="B37" s="68"/>
      <c r="H37" s="49"/>
      <c r="L37" s="49"/>
      <c r="M37" s="49"/>
    </row>
    <row r="38" spans="1:13">
      <c r="A38" s="51" t="s">
        <v>1440</v>
      </c>
      <c r="B38" s="68"/>
      <c r="H38" s="49"/>
      <c r="L38" s="49"/>
      <c r="M38" s="49"/>
    </row>
    <row r="39" spans="1:13">
      <c r="A39" s="51" t="s">
        <v>1441</v>
      </c>
      <c r="B39" s="68"/>
      <c r="H39" s="49"/>
      <c r="L39" s="49"/>
      <c r="M39" s="49"/>
    </row>
    <row r="40" spans="1:13">
      <c r="A40" s="51" t="s">
        <v>1442</v>
      </c>
      <c r="B40" s="68"/>
      <c r="H40" s="49"/>
      <c r="L40" s="49"/>
      <c r="M40" s="49"/>
    </row>
    <row r="41" spans="1:13">
      <c r="A41" s="51" t="s">
        <v>1443</v>
      </c>
      <c r="B41" s="68"/>
      <c r="H41" s="49"/>
      <c r="L41" s="49"/>
      <c r="M41" s="49"/>
    </row>
    <row r="42" spans="1:13">
      <c r="A42" s="51" t="s">
        <v>1444</v>
      </c>
      <c r="B42" s="68"/>
      <c r="H42" s="49"/>
      <c r="L42" s="49"/>
      <c r="M42" s="49"/>
    </row>
    <row r="43" spans="1:13">
      <c r="A43" s="51" t="s">
        <v>1445</v>
      </c>
      <c r="B43" s="68"/>
      <c r="H43" s="49"/>
      <c r="L43" s="49"/>
      <c r="M43" s="49"/>
    </row>
    <row r="44" spans="1:13">
      <c r="A44" s="51" t="s">
        <v>1446</v>
      </c>
      <c r="B44" s="68"/>
      <c r="H44" s="49"/>
      <c r="L44" s="49"/>
      <c r="M44" s="49"/>
    </row>
    <row r="45" spans="1:13">
      <c r="A45" s="51" t="s">
        <v>1447</v>
      </c>
      <c r="B45" s="68"/>
      <c r="H45" s="49"/>
      <c r="L45" s="49"/>
      <c r="M45" s="49"/>
    </row>
    <row r="46" spans="1:13">
      <c r="A46" s="51" t="s">
        <v>1448</v>
      </c>
      <c r="B46" s="68"/>
      <c r="H46" s="49"/>
      <c r="L46" s="49"/>
      <c r="M46" s="49"/>
    </row>
    <row r="47" spans="1:13">
      <c r="A47" s="51" t="s">
        <v>1449</v>
      </c>
      <c r="B47" s="68"/>
      <c r="H47" s="49"/>
      <c r="L47" s="49"/>
      <c r="M47" s="49"/>
    </row>
    <row r="48" spans="1:13">
      <c r="A48" s="51" t="s">
        <v>1450</v>
      </c>
      <c r="B48" s="68"/>
      <c r="H48" s="49"/>
      <c r="L48" s="49"/>
      <c r="M48" s="49"/>
    </row>
    <row r="49" spans="1:13">
      <c r="A49" s="51" t="s">
        <v>1451</v>
      </c>
      <c r="B49" s="68"/>
      <c r="H49" s="49"/>
      <c r="L49" s="49"/>
      <c r="M49" s="49"/>
    </row>
    <row r="50" spans="1:13">
      <c r="A50" s="51" t="s">
        <v>1452</v>
      </c>
      <c r="B50" s="68"/>
      <c r="H50" s="49"/>
      <c r="L50" s="49"/>
      <c r="M50" s="49"/>
    </row>
    <row r="51" spans="1:13">
      <c r="A51" s="51" t="s">
        <v>1453</v>
      </c>
      <c r="B51" s="68"/>
      <c r="H51" s="49"/>
      <c r="L51" s="49"/>
      <c r="M51" s="49"/>
    </row>
    <row r="52" spans="1:13">
      <c r="A52" s="51" t="s">
        <v>1454</v>
      </c>
      <c r="B52" s="68"/>
      <c r="H52" s="49"/>
      <c r="L52" s="49"/>
      <c r="M52" s="49"/>
    </row>
    <row r="53" spans="1:13">
      <c r="A53" s="51" t="s">
        <v>1455</v>
      </c>
      <c r="B53" s="68"/>
      <c r="H53" s="49"/>
      <c r="L53" s="49"/>
      <c r="M53" s="49"/>
    </row>
    <row r="54" spans="1:13">
      <c r="A54" s="51" t="s">
        <v>1456</v>
      </c>
      <c r="B54" s="68"/>
      <c r="H54" s="49"/>
      <c r="L54" s="49"/>
      <c r="M54" s="49"/>
    </row>
    <row r="55" spans="1:13">
      <c r="A55" s="51" t="s">
        <v>1457</v>
      </c>
      <c r="B55" s="68"/>
      <c r="H55" s="49"/>
      <c r="L55" s="49"/>
      <c r="M55" s="49"/>
    </row>
    <row r="56" spans="1:13">
      <c r="A56" s="51" t="s">
        <v>1458</v>
      </c>
      <c r="B56" s="68"/>
      <c r="H56" s="49"/>
      <c r="L56" s="49"/>
      <c r="M56" s="49"/>
    </row>
    <row r="57" spans="1:13">
      <c r="A57" s="51" t="s">
        <v>1459</v>
      </c>
      <c r="B57" s="68"/>
      <c r="H57" s="49"/>
      <c r="L57" s="49"/>
      <c r="M57" s="49"/>
    </row>
    <row r="58" spans="1:13">
      <c r="A58" s="51" t="s">
        <v>1460</v>
      </c>
      <c r="B58" s="68"/>
      <c r="H58" s="49"/>
      <c r="L58" s="49"/>
      <c r="M58" s="49"/>
    </row>
    <row r="59" spans="1:13">
      <c r="A59" s="51" t="s">
        <v>1461</v>
      </c>
      <c r="B59" s="68"/>
      <c r="H59" s="49"/>
      <c r="L59" s="49"/>
      <c r="M59" s="49"/>
    </row>
    <row r="60" spans="1:13" outlineLevel="1">
      <c r="A60" s="51" t="s">
        <v>1422</v>
      </c>
      <c r="B60" s="68"/>
      <c r="E60" s="68"/>
      <c r="F60" s="68"/>
      <c r="G60" s="68"/>
      <c r="H60" s="49"/>
      <c r="L60" s="49"/>
      <c r="M60" s="49"/>
    </row>
    <row r="61" spans="1:13" outlineLevel="1">
      <c r="A61" s="51" t="s">
        <v>1423</v>
      </c>
      <c r="B61" s="68"/>
      <c r="E61" s="68"/>
      <c r="F61" s="68"/>
      <c r="G61" s="68"/>
      <c r="H61" s="49"/>
      <c r="L61" s="49"/>
      <c r="M61" s="49"/>
    </row>
    <row r="62" spans="1:13" outlineLevel="1">
      <c r="A62" s="51" t="s">
        <v>1424</v>
      </c>
      <c r="B62" s="68"/>
      <c r="E62" s="68"/>
      <c r="F62" s="68"/>
      <c r="G62" s="68"/>
      <c r="H62" s="49"/>
      <c r="L62" s="49"/>
      <c r="M62" s="49"/>
    </row>
    <row r="63" spans="1:13" outlineLevel="1">
      <c r="A63" s="51" t="s">
        <v>1425</v>
      </c>
      <c r="B63" s="68"/>
      <c r="E63" s="68"/>
      <c r="F63" s="68"/>
      <c r="G63" s="68"/>
      <c r="H63" s="49"/>
      <c r="L63" s="49"/>
      <c r="M63" s="49"/>
    </row>
    <row r="64" spans="1:13" outlineLevel="1">
      <c r="A64" s="51" t="s">
        <v>1426</v>
      </c>
      <c r="B64" s="68"/>
      <c r="E64" s="68"/>
      <c r="F64" s="68"/>
      <c r="G64" s="68"/>
      <c r="H64" s="49"/>
      <c r="L64" s="49"/>
      <c r="M64" s="49"/>
    </row>
    <row r="65" spans="1:14" outlineLevel="1">
      <c r="A65" s="51" t="s">
        <v>1427</v>
      </c>
      <c r="B65" s="68"/>
      <c r="E65" s="68"/>
      <c r="F65" s="68"/>
      <c r="G65" s="68"/>
      <c r="H65" s="49"/>
      <c r="L65" s="49"/>
      <c r="M65" s="49"/>
    </row>
    <row r="66" spans="1:14" outlineLevel="1">
      <c r="A66" s="51" t="s">
        <v>1428</v>
      </c>
      <c r="B66" s="68"/>
      <c r="E66" s="68"/>
      <c r="F66" s="68"/>
      <c r="G66" s="68"/>
      <c r="H66" s="49"/>
      <c r="L66" s="49"/>
      <c r="M66" s="49"/>
    </row>
    <row r="67" spans="1:14" outlineLevel="1">
      <c r="A67" s="51" t="s">
        <v>1429</v>
      </c>
      <c r="B67" s="68"/>
      <c r="E67" s="68"/>
      <c r="F67" s="68"/>
      <c r="G67" s="68"/>
      <c r="H67" s="49"/>
      <c r="L67" s="49"/>
      <c r="M67" s="49"/>
    </row>
    <row r="68" spans="1:14" outlineLevel="1">
      <c r="A68" s="51" t="s">
        <v>1430</v>
      </c>
      <c r="B68" s="68"/>
      <c r="E68" s="68"/>
      <c r="F68" s="68"/>
      <c r="G68" s="68"/>
      <c r="H68" s="49"/>
      <c r="L68" s="49"/>
      <c r="M68" s="49"/>
    </row>
    <row r="69" spans="1:14" outlineLevel="1">
      <c r="A69" s="51" t="s">
        <v>1431</v>
      </c>
      <c r="B69" s="68"/>
      <c r="E69" s="68"/>
      <c r="F69" s="68"/>
      <c r="G69" s="68"/>
      <c r="H69" s="49"/>
      <c r="L69" s="49"/>
      <c r="M69" s="49"/>
    </row>
    <row r="70" spans="1:14" outlineLevel="1">
      <c r="A70" s="51" t="s">
        <v>1432</v>
      </c>
      <c r="B70" s="68"/>
      <c r="E70" s="68"/>
      <c r="F70" s="68"/>
      <c r="G70" s="68"/>
      <c r="H70" s="49"/>
      <c r="L70" s="49"/>
      <c r="M70" s="49"/>
    </row>
    <row r="71" spans="1:14" outlineLevel="1">
      <c r="A71" s="51" t="s">
        <v>1433</v>
      </c>
      <c r="B71" s="68"/>
      <c r="E71" s="68"/>
      <c r="F71" s="68"/>
      <c r="G71" s="68"/>
      <c r="H71" s="49"/>
      <c r="L71" s="49"/>
      <c r="M71" s="49"/>
    </row>
    <row r="72" spans="1:14" outlineLevel="1">
      <c r="A72" s="51" t="s">
        <v>1434</v>
      </c>
      <c r="B72" s="68"/>
      <c r="E72" s="68"/>
      <c r="F72" s="68"/>
      <c r="G72" s="68"/>
      <c r="H72" s="49"/>
      <c r="L72" s="49"/>
      <c r="M72" s="49"/>
    </row>
    <row r="73" spans="1:14" ht="37.5">
      <c r="A73" s="63"/>
      <c r="B73" s="62" t="s">
        <v>1436</v>
      </c>
      <c r="C73" s="63"/>
      <c r="D73" s="63"/>
      <c r="E73" s="63"/>
      <c r="F73" s="63"/>
      <c r="G73" s="63"/>
      <c r="H73" s="49"/>
    </row>
    <row r="74" spans="1:14" ht="15" customHeight="1">
      <c r="A74" s="70"/>
      <c r="B74" s="71" t="s">
        <v>782</v>
      </c>
      <c r="C74" s="70" t="s">
        <v>1496</v>
      </c>
      <c r="D74" s="70"/>
      <c r="E74" s="73"/>
      <c r="F74" s="73"/>
      <c r="G74" s="73"/>
      <c r="H74" s="81"/>
      <c r="I74" s="81"/>
      <c r="J74" s="81"/>
      <c r="K74" s="81"/>
      <c r="L74" s="81"/>
      <c r="M74" s="81"/>
      <c r="N74" s="81"/>
    </row>
    <row r="75" spans="1:14">
      <c r="A75" s="51" t="s">
        <v>1462</v>
      </c>
      <c r="B75" s="51" t="s">
        <v>3028</v>
      </c>
      <c r="C75" s="222">
        <v>110.39</v>
      </c>
      <c r="H75" s="49"/>
    </row>
    <row r="76" spans="1:14">
      <c r="A76" s="51" t="s">
        <v>1463</v>
      </c>
      <c r="B76" s="51" t="s">
        <v>3029</v>
      </c>
      <c r="C76" s="222">
        <v>204.6</v>
      </c>
      <c r="H76" s="49"/>
    </row>
    <row r="77" spans="1:14" outlineLevel="1">
      <c r="A77" s="51" t="s">
        <v>1464</v>
      </c>
      <c r="H77" s="49"/>
    </row>
    <row r="78" spans="1:14" outlineLevel="1">
      <c r="A78" s="51" t="s">
        <v>1465</v>
      </c>
      <c r="H78" s="49"/>
    </row>
    <row r="79" spans="1:14" outlineLevel="1">
      <c r="A79" s="51" t="s">
        <v>1466</v>
      </c>
      <c r="H79" s="49"/>
    </row>
    <row r="80" spans="1:14" outlineLevel="1">
      <c r="A80" s="51" t="s">
        <v>1467</v>
      </c>
      <c r="H80" s="49"/>
    </row>
    <row r="81" spans="1:8">
      <c r="A81" s="70"/>
      <c r="B81" s="71" t="s">
        <v>1468</v>
      </c>
      <c r="C81" s="70" t="s">
        <v>481</v>
      </c>
      <c r="D81" s="70" t="s">
        <v>482</v>
      </c>
      <c r="E81" s="73" t="s">
        <v>794</v>
      </c>
      <c r="F81" s="73" t="s">
        <v>979</v>
      </c>
      <c r="G81" s="73" t="s">
        <v>1488</v>
      </c>
      <c r="H81" s="49"/>
    </row>
    <row r="82" spans="1:8">
      <c r="A82" s="51" t="s">
        <v>1469</v>
      </c>
      <c r="B82" s="51" t="s">
        <v>1553</v>
      </c>
      <c r="C82" s="51">
        <v>6.1999999999999998E-3</v>
      </c>
      <c r="D82" s="51">
        <v>0</v>
      </c>
      <c r="E82" s="51">
        <v>0</v>
      </c>
      <c r="F82" s="51">
        <v>0</v>
      </c>
      <c r="G82" s="228">
        <v>6.1999999999999998E-3</v>
      </c>
      <c r="H82" s="49"/>
    </row>
    <row r="83" spans="1:8">
      <c r="A83" s="51" t="s">
        <v>1470</v>
      </c>
      <c r="B83" s="51" t="s">
        <v>1485</v>
      </c>
      <c r="C83" s="51">
        <v>1.58E-3</v>
      </c>
      <c r="D83" s="51">
        <v>0</v>
      </c>
      <c r="E83" s="51">
        <v>0</v>
      </c>
      <c r="F83" s="51">
        <v>0</v>
      </c>
      <c r="G83" s="51">
        <v>1.58E-3</v>
      </c>
      <c r="H83" s="49"/>
    </row>
    <row r="84" spans="1:8">
      <c r="A84" s="51" t="s">
        <v>1471</v>
      </c>
      <c r="B84" s="51" t="s">
        <v>1483</v>
      </c>
      <c r="C84" s="51">
        <v>0</v>
      </c>
      <c r="D84" s="51">
        <v>0</v>
      </c>
      <c r="E84" s="51">
        <v>0</v>
      </c>
      <c r="F84" s="51">
        <v>0</v>
      </c>
      <c r="G84" s="51">
        <v>0</v>
      </c>
      <c r="H84" s="49"/>
    </row>
    <row r="85" spans="1:8">
      <c r="A85" s="51" t="s">
        <v>1472</v>
      </c>
      <c r="B85" s="51" t="s">
        <v>1484</v>
      </c>
      <c r="C85" s="51">
        <v>0</v>
      </c>
      <c r="D85" s="51">
        <v>0</v>
      </c>
      <c r="E85" s="51">
        <v>0</v>
      </c>
      <c r="F85" s="51">
        <v>0</v>
      </c>
      <c r="G85" s="51">
        <v>0</v>
      </c>
      <c r="H85" s="49"/>
    </row>
    <row r="86" spans="1:8">
      <c r="A86" s="51" t="s">
        <v>1487</v>
      </c>
      <c r="B86" s="51" t="s">
        <v>1486</v>
      </c>
      <c r="C86" s="51">
        <v>0</v>
      </c>
      <c r="D86" s="51">
        <v>0</v>
      </c>
      <c r="E86" s="51">
        <v>0</v>
      </c>
      <c r="F86" s="51">
        <v>0</v>
      </c>
      <c r="G86" s="51">
        <v>0</v>
      </c>
      <c r="H86" s="49"/>
    </row>
    <row r="87" spans="1:8" outlineLevel="1">
      <c r="A87" s="51" t="s">
        <v>1473</v>
      </c>
      <c r="H87" s="49"/>
    </row>
    <row r="88" spans="1:8" outlineLevel="1">
      <c r="A88" s="51" t="s">
        <v>1474</v>
      </c>
      <c r="H88" s="49"/>
    </row>
    <row r="89" spans="1:8" outlineLevel="1">
      <c r="A89" s="51" t="s">
        <v>1475</v>
      </c>
      <c r="H89" s="49"/>
    </row>
    <row r="90" spans="1:8" outlineLevel="1">
      <c r="A90" s="51" t="s">
        <v>1476</v>
      </c>
      <c r="H90" s="49"/>
    </row>
    <row r="91" spans="1:8">
      <c r="H91" s="49"/>
    </row>
    <row r="92" spans="1:8">
      <c r="H92" s="49"/>
    </row>
    <row r="93" spans="1:8">
      <c r="H93" s="49"/>
    </row>
    <row r="94" spans="1:8">
      <c r="H94" s="49"/>
    </row>
    <row r="95" spans="1:8">
      <c r="H95" s="49"/>
    </row>
    <row r="96" spans="1:8">
      <c r="H96" s="49"/>
    </row>
    <row r="97" spans="8:8">
      <c r="H97" s="49"/>
    </row>
    <row r="98" spans="8:8">
      <c r="H98" s="49"/>
    </row>
    <row r="99" spans="8:8">
      <c r="H99" s="49"/>
    </row>
    <row r="100" spans="8:8">
      <c r="H100" s="49"/>
    </row>
    <row r="101" spans="8:8">
      <c r="H101" s="49"/>
    </row>
    <row r="102" spans="8:8">
      <c r="H102" s="49"/>
    </row>
    <row r="103" spans="8:8">
      <c r="H103" s="49"/>
    </row>
    <row r="104" spans="8:8">
      <c r="H104" s="49"/>
    </row>
    <row r="105" spans="8:8">
      <c r="H105" s="49"/>
    </row>
    <row r="106" spans="8:8">
      <c r="H106" s="49"/>
    </row>
    <row r="107" spans="8:8">
      <c r="H107" s="49"/>
    </row>
    <row r="108" spans="8:8">
      <c r="H108" s="49"/>
    </row>
    <row r="109" spans="8:8">
      <c r="H109" s="49"/>
    </row>
    <row r="110" spans="8:8">
      <c r="H110" s="49"/>
    </row>
    <row r="111" spans="8:8">
      <c r="H111" s="49"/>
    </row>
    <row r="112" spans="8:8">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&amp;C_x000D_&amp;1#&amp;"Calibri"&amp;10&amp;K000000 Restricted - External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39"/>
  <sheetViews>
    <sheetView zoomScale="80" zoomScaleNormal="80" workbookViewId="0"/>
  </sheetViews>
  <sheetFormatPr defaultRowHeight="15"/>
  <cols>
    <col min="1" max="1" width="14.85546875" customWidth="1"/>
    <col min="2" max="2" width="64.85546875" customWidth="1"/>
    <col min="3" max="7" width="41" customWidth="1"/>
  </cols>
  <sheetData>
    <row r="1" spans="1:7" ht="31.5">
      <c r="A1" s="48" t="s">
        <v>2739</v>
      </c>
      <c r="B1" s="48"/>
      <c r="C1" s="49"/>
      <c r="D1" s="49"/>
      <c r="E1" s="49"/>
      <c r="F1" s="214" t="s">
        <v>2976</v>
      </c>
      <c r="G1" s="83"/>
    </row>
    <row r="2" spans="1:7" ht="15.75" thickBot="1">
      <c r="A2" s="49"/>
      <c r="B2" s="50"/>
      <c r="C2" s="50"/>
      <c r="D2" s="49"/>
      <c r="E2" s="49"/>
      <c r="F2" s="49"/>
      <c r="G2" s="49"/>
    </row>
    <row r="3" spans="1:7" ht="19.5" thickBot="1">
      <c r="A3" s="52"/>
      <c r="B3" s="53" t="s">
        <v>71</v>
      </c>
      <c r="C3" s="195" t="s">
        <v>1205</v>
      </c>
      <c r="D3" s="52"/>
      <c r="E3" s="52"/>
      <c r="F3" s="49"/>
      <c r="G3" s="49"/>
    </row>
    <row r="4" spans="1:7">
      <c r="A4" s="51"/>
      <c r="B4" s="51"/>
      <c r="C4" s="51"/>
      <c r="D4" s="51"/>
      <c r="E4" s="51"/>
      <c r="F4" s="51"/>
      <c r="G4" s="51"/>
    </row>
    <row r="5" spans="1:7" ht="18.75">
      <c r="A5" s="55"/>
      <c r="B5" s="625" t="s">
        <v>2196</v>
      </c>
      <c r="C5" s="626"/>
      <c r="D5" s="51"/>
      <c r="E5" s="57"/>
      <c r="F5" s="57"/>
      <c r="G5" s="57"/>
    </row>
    <row r="6" spans="1:7">
      <c r="A6" s="160"/>
      <c r="B6" s="627" t="s">
        <v>1625</v>
      </c>
      <c r="C6" s="627"/>
      <c r="D6" s="158"/>
      <c r="E6" s="51"/>
      <c r="F6" s="51"/>
      <c r="G6" s="51"/>
    </row>
    <row r="7" spans="1:7">
      <c r="A7" s="51"/>
      <c r="B7" s="628" t="s">
        <v>1626</v>
      </c>
      <c r="C7" s="629"/>
      <c r="D7" s="158"/>
      <c r="E7" s="51"/>
      <c r="F7" s="51"/>
      <c r="G7" s="51"/>
    </row>
    <row r="8" spans="1:7">
      <c r="A8" s="51"/>
      <c r="B8" s="630" t="s">
        <v>1627</v>
      </c>
      <c r="C8" s="631"/>
      <c r="D8" s="158"/>
      <c r="E8" s="51"/>
      <c r="F8" s="51"/>
      <c r="G8" s="51"/>
    </row>
    <row r="9" spans="1:7" ht="15.75" thickBot="1">
      <c r="A9" s="51"/>
      <c r="B9" s="632" t="s">
        <v>1628</v>
      </c>
      <c r="C9" s="633"/>
      <c r="D9" s="51"/>
      <c r="E9" s="51"/>
      <c r="F9" s="51"/>
      <c r="G9" s="51"/>
    </row>
    <row r="10" spans="1:7">
      <c r="A10" s="51"/>
      <c r="B10" s="175"/>
      <c r="C10" s="162"/>
      <c r="D10" s="51"/>
      <c r="E10" s="51"/>
      <c r="F10" s="51"/>
      <c r="G10" s="51"/>
    </row>
    <row r="11" spans="1:7">
      <c r="A11" s="51"/>
      <c r="B11" s="61"/>
      <c r="C11" s="51"/>
      <c r="D11" s="51"/>
      <c r="E11" s="51"/>
      <c r="F11" s="51"/>
      <c r="G11" s="51"/>
    </row>
    <row r="12" spans="1:7">
      <c r="A12" s="51"/>
      <c r="B12" s="61"/>
      <c r="C12" s="51"/>
      <c r="D12" s="51"/>
      <c r="E12" s="51"/>
      <c r="F12" s="51"/>
      <c r="G12" s="51"/>
    </row>
    <row r="13" spans="1:7" ht="18.75" customHeight="1">
      <c r="A13" s="62"/>
      <c r="B13" s="624" t="s">
        <v>1625</v>
      </c>
      <c r="C13" s="624"/>
      <c r="D13" s="62"/>
      <c r="E13" s="62"/>
      <c r="F13" s="62"/>
      <c r="G13" s="62"/>
    </row>
    <row r="14" spans="1:7">
      <c r="A14" s="70"/>
      <c r="B14" s="70" t="s">
        <v>1629</v>
      </c>
      <c r="C14" s="70" t="s">
        <v>109</v>
      </c>
      <c r="D14" s="70" t="s">
        <v>1630</v>
      </c>
      <c r="E14" s="70"/>
      <c r="F14" s="70" t="s">
        <v>1631</v>
      </c>
      <c r="G14" s="70" t="s">
        <v>1632</v>
      </c>
    </row>
    <row r="15" spans="1:7">
      <c r="A15" s="51" t="s">
        <v>1633</v>
      </c>
      <c r="B15" s="1" t="s">
        <v>1634</v>
      </c>
      <c r="C15" s="176" t="s">
        <v>1205</v>
      </c>
      <c r="D15" s="177" t="s">
        <v>1205</v>
      </c>
      <c r="F15" s="138" t="e">
        <f>IF(OR('B1. HTT Mortgage Assets'!$C$15=0,C15="[For completion]"),"",C15/'B1. HTT Mortgage Assets'!$C$15)</f>
        <v>#VALUE!</v>
      </c>
      <c r="G15" s="138" t="e">
        <f>IF(OR('B1. HTT Mortgage Assets'!$F$28=0,D15="[For completion]"),"",D15/'B1. HTT Mortgage Assets'!$F$28)</f>
        <v>#VALUE!</v>
      </c>
    </row>
    <row r="16" spans="1:7">
      <c r="A16" s="51" t="s">
        <v>1636</v>
      </c>
      <c r="B16" s="68" t="s">
        <v>2176</v>
      </c>
      <c r="C16" s="176" t="s">
        <v>1205</v>
      </c>
      <c r="D16" s="177" t="s">
        <v>1205</v>
      </c>
      <c r="F16" s="138" t="e">
        <f>IF(OR('B1. HTT Mortgage Assets'!$C$15=0,C16="[For completion]"),"",C16/'B1. HTT Mortgage Assets'!$C$15)</f>
        <v>#VALUE!</v>
      </c>
      <c r="G16" s="138" t="e">
        <f>IF(OR('B1. HTT Mortgage Assets'!$F$28=0,D16="[For completion]"),"",D16/'B1. HTT Mortgage Assets'!$F$28)</f>
        <v>#VALUE!</v>
      </c>
    </row>
    <row r="17" spans="1:7">
      <c r="A17" s="51" t="s">
        <v>1637</v>
      </c>
      <c r="B17" s="68" t="s">
        <v>1639</v>
      </c>
      <c r="C17" s="176" t="s">
        <v>1205</v>
      </c>
      <c r="D17" s="177" t="s">
        <v>1205</v>
      </c>
      <c r="F17" s="138" t="e">
        <f>IF(OR('B1. HTT Mortgage Assets'!$C$15=0,C17="[For completion]"),"",C17/'B1. HTT Mortgage Assets'!$C$15)</f>
        <v>#VALUE!</v>
      </c>
      <c r="G17" s="138" t="e">
        <f>IF(OR('B1. HTT Mortgage Assets'!$F$28=0,D17="[For completion]"),"",D17/'B1. HTT Mortgage Assets'!$F$28)</f>
        <v>#VALUE!</v>
      </c>
    </row>
    <row r="18" spans="1:7">
      <c r="A18" s="51" t="s">
        <v>1638</v>
      </c>
      <c r="B18" s="68" t="s">
        <v>1956</v>
      </c>
      <c r="C18" s="133">
        <f>SUM(C15:C17)</f>
        <v>0</v>
      </c>
      <c r="D18" s="76">
        <f>SUM(D15:D17)</f>
        <v>0</v>
      </c>
      <c r="F18" s="138" t="e">
        <f>SUM(F15:F17)</f>
        <v>#VALUE!</v>
      </c>
      <c r="G18" s="138" t="e">
        <f>SUM(G15:G17)</f>
        <v>#VALUE!</v>
      </c>
    </row>
    <row r="19" spans="1:7">
      <c r="A19" s="68" t="s">
        <v>2177</v>
      </c>
      <c r="B19" s="180" t="s">
        <v>142</v>
      </c>
      <c r="C19" s="178"/>
      <c r="D19" s="178"/>
      <c r="F19" s="68"/>
      <c r="G19" s="68"/>
    </row>
    <row r="20" spans="1:7">
      <c r="A20" s="68" t="s">
        <v>2178</v>
      </c>
      <c r="B20" s="180" t="s">
        <v>142</v>
      </c>
      <c r="C20" s="178"/>
      <c r="D20" s="178"/>
      <c r="F20" s="68"/>
      <c r="G20" s="68"/>
    </row>
    <row r="21" spans="1:7">
      <c r="A21" s="68" t="s">
        <v>2179</v>
      </c>
      <c r="B21" s="180" t="s">
        <v>142</v>
      </c>
      <c r="C21" s="178"/>
      <c r="D21" s="178"/>
      <c r="F21" s="68"/>
      <c r="G21" s="68"/>
    </row>
    <row r="22" spans="1:7">
      <c r="A22" s="68" t="s">
        <v>2180</v>
      </c>
      <c r="B22" s="180" t="s">
        <v>142</v>
      </c>
      <c r="C22" s="178"/>
      <c r="D22" s="178"/>
      <c r="F22" s="68"/>
      <c r="G22" s="68"/>
    </row>
    <row r="23" spans="1:7">
      <c r="A23" s="68" t="s">
        <v>2181</v>
      </c>
      <c r="B23" s="180" t="s">
        <v>142</v>
      </c>
      <c r="C23" s="178"/>
      <c r="D23" s="178"/>
      <c r="F23" s="68"/>
      <c r="G23" s="68"/>
    </row>
    <row r="24" spans="1:7" ht="18.75">
      <c r="A24" s="62"/>
      <c r="B24" s="624" t="s">
        <v>1626</v>
      </c>
      <c r="C24" s="624"/>
      <c r="D24" s="62"/>
      <c r="E24" s="62"/>
      <c r="F24" s="62"/>
      <c r="G24" s="62"/>
    </row>
    <row r="25" spans="1:7">
      <c r="A25" s="70"/>
      <c r="B25" s="70" t="s">
        <v>1640</v>
      </c>
      <c r="C25" s="70" t="s">
        <v>109</v>
      </c>
      <c r="D25" s="70"/>
      <c r="E25" s="70"/>
      <c r="F25" s="70" t="s">
        <v>1641</v>
      </c>
      <c r="G25" s="70"/>
    </row>
    <row r="26" spans="1:7">
      <c r="A26" s="51" t="s">
        <v>1642</v>
      </c>
      <c r="B26" s="51" t="s">
        <v>451</v>
      </c>
      <c r="C26" s="166" t="s">
        <v>1205</v>
      </c>
      <c r="D26" s="131"/>
      <c r="E26" s="51"/>
      <c r="F26" s="138" t="str">
        <f>IF($C$29=0,"",IF(C26="[For completion]","",C26/$C$29))</f>
        <v/>
      </c>
    </row>
    <row r="27" spans="1:7">
      <c r="A27" s="51" t="s">
        <v>1643</v>
      </c>
      <c r="B27" s="51" t="s">
        <v>453</v>
      </c>
      <c r="C27" s="166" t="s">
        <v>1205</v>
      </c>
      <c r="D27" s="131"/>
      <c r="E27" s="51"/>
      <c r="F27" s="138" t="str">
        <f>IF($C$29=0,"",IF(C27="[For completion]","",C27/$C$29))</f>
        <v/>
      </c>
    </row>
    <row r="28" spans="1:7">
      <c r="A28" s="51" t="s">
        <v>1644</v>
      </c>
      <c r="B28" s="51" t="s">
        <v>138</v>
      </c>
      <c r="C28" s="166" t="s">
        <v>1205</v>
      </c>
      <c r="D28" s="131"/>
      <c r="E28" s="51"/>
      <c r="F28" s="138" t="str">
        <f>IF($C$29=0,"",IF(C28="[For completion]","",C28/$C$29))</f>
        <v/>
      </c>
    </row>
    <row r="29" spans="1:7">
      <c r="A29" s="51" t="s">
        <v>1645</v>
      </c>
      <c r="B29" s="119" t="s">
        <v>140</v>
      </c>
      <c r="C29" s="131">
        <f>SUM(C26:C28)</f>
        <v>0</v>
      </c>
      <c r="D29" s="51"/>
      <c r="E29" s="51"/>
      <c r="F29" s="126">
        <f>SUM(F26:F28)</f>
        <v>0</v>
      </c>
    </row>
    <row r="30" spans="1:7">
      <c r="A30" s="51" t="s">
        <v>1646</v>
      </c>
      <c r="B30" s="80" t="s">
        <v>1384</v>
      </c>
      <c r="C30" s="166"/>
      <c r="D30" s="51"/>
      <c r="E30" s="51"/>
      <c r="F30" s="138" t="str">
        <f>IF($C$29=0,"",IF(C30="[For completion]","",C30/$C$29))</f>
        <v/>
      </c>
    </row>
    <row r="31" spans="1:7">
      <c r="A31" s="51" t="s">
        <v>1647</v>
      </c>
      <c r="B31" s="80" t="s">
        <v>2182</v>
      </c>
      <c r="C31" s="166"/>
      <c r="D31" s="51"/>
      <c r="E31" s="51"/>
      <c r="F31" s="138" t="str">
        <f t="shared" ref="F31:F38" si="0">IF($C$29=0,"",IF(C31="[For completion]","",C31/$C$29))</f>
        <v/>
      </c>
      <c r="G31" s="57"/>
    </row>
    <row r="32" spans="1:7">
      <c r="A32" s="51" t="s">
        <v>1648</v>
      </c>
      <c r="B32" s="80" t="s">
        <v>2183</v>
      </c>
      <c r="C32" s="166"/>
      <c r="D32" s="51"/>
      <c r="E32" s="51"/>
      <c r="F32" s="138" t="str">
        <f>IF($C$29=0,"",IF(C32="[For completion]","",C32/$C$29))</f>
        <v/>
      </c>
      <c r="G32" s="57"/>
    </row>
    <row r="33" spans="1:7">
      <c r="A33" s="51" t="s">
        <v>1649</v>
      </c>
      <c r="B33" s="80" t="s">
        <v>2184</v>
      </c>
      <c r="C33" s="166"/>
      <c r="D33" s="51"/>
      <c r="E33" s="51"/>
      <c r="F33" s="138" t="str">
        <f t="shared" si="0"/>
        <v/>
      </c>
      <c r="G33" s="57"/>
    </row>
    <row r="34" spans="1:7">
      <c r="A34" s="51" t="s">
        <v>1650</v>
      </c>
      <c r="B34" s="80" t="s">
        <v>1957</v>
      </c>
      <c r="C34" s="166"/>
      <c r="D34" s="51"/>
      <c r="E34" s="51"/>
      <c r="F34" s="138" t="str">
        <f t="shared" si="0"/>
        <v/>
      </c>
      <c r="G34" s="57"/>
    </row>
    <row r="35" spans="1:7">
      <c r="A35" s="51" t="s">
        <v>1651</v>
      </c>
      <c r="B35" s="80" t="s">
        <v>2185</v>
      </c>
      <c r="C35" s="166"/>
      <c r="D35" s="51"/>
      <c r="E35" s="51"/>
      <c r="F35" s="138" t="str">
        <f t="shared" si="0"/>
        <v/>
      </c>
      <c r="G35" s="57"/>
    </row>
    <row r="36" spans="1:7">
      <c r="A36" s="51" t="s">
        <v>1652</v>
      </c>
      <c r="B36" s="80" t="s">
        <v>2186</v>
      </c>
      <c r="C36" s="166"/>
      <c r="D36" s="51"/>
      <c r="E36" s="51"/>
      <c r="F36" s="138" t="str">
        <f t="shared" si="0"/>
        <v/>
      </c>
      <c r="G36" s="57"/>
    </row>
    <row r="37" spans="1:7">
      <c r="A37" s="51" t="s">
        <v>1653</v>
      </c>
      <c r="B37" s="80" t="s">
        <v>2187</v>
      </c>
      <c r="C37" s="166"/>
      <c r="D37" s="51"/>
      <c r="E37" s="51"/>
      <c r="F37" s="138" t="str">
        <f t="shared" si="0"/>
        <v/>
      </c>
      <c r="G37" s="57"/>
    </row>
    <row r="38" spans="1:7">
      <c r="A38" s="51" t="s">
        <v>1654</v>
      </c>
      <c r="B38" s="80" t="s">
        <v>1958</v>
      </c>
      <c r="C38" s="166"/>
      <c r="D38" s="51"/>
      <c r="F38" s="138" t="str">
        <f t="shared" si="0"/>
        <v/>
      </c>
      <c r="G38" s="57"/>
    </row>
    <row r="39" spans="1:7">
      <c r="A39" s="51" t="s">
        <v>1655</v>
      </c>
      <c r="B39" s="180" t="s">
        <v>2688</v>
      </c>
      <c r="C39" s="166"/>
      <c r="D39" s="51"/>
      <c r="F39" s="68"/>
      <c r="G39" s="68"/>
    </row>
    <row r="40" spans="1:7">
      <c r="A40" s="51" t="s">
        <v>1656</v>
      </c>
      <c r="B40" s="180" t="s">
        <v>142</v>
      </c>
      <c r="C40" s="179"/>
      <c r="D40" s="81"/>
      <c r="F40" s="68"/>
      <c r="G40" s="68"/>
    </row>
    <row r="41" spans="1:7">
      <c r="A41" s="51" t="s">
        <v>1657</v>
      </c>
      <c r="B41" s="180" t="s">
        <v>142</v>
      </c>
      <c r="C41" s="179"/>
      <c r="D41" s="81"/>
      <c r="E41" s="81"/>
      <c r="F41" s="68"/>
      <c r="G41" s="68"/>
    </row>
    <row r="42" spans="1:7">
      <c r="A42" s="51" t="s">
        <v>1658</v>
      </c>
      <c r="B42" s="180" t="s">
        <v>142</v>
      </c>
      <c r="C42" s="179"/>
      <c r="D42" s="81"/>
      <c r="E42" s="81"/>
      <c r="F42" s="68"/>
      <c r="G42" s="68"/>
    </row>
    <row r="43" spans="1:7">
      <c r="A43" s="51" t="s">
        <v>1659</v>
      </c>
      <c r="B43" s="180" t="s">
        <v>142</v>
      </c>
      <c r="C43" s="179"/>
      <c r="D43" s="81"/>
      <c r="E43" s="81"/>
      <c r="F43" s="68"/>
      <c r="G43" s="68"/>
    </row>
    <row r="44" spans="1:7">
      <c r="A44" s="51" t="s">
        <v>1660</v>
      </c>
      <c r="B44" s="180" t="s">
        <v>142</v>
      </c>
      <c r="C44" s="179"/>
      <c r="D44" s="81"/>
      <c r="E44" s="81"/>
      <c r="F44" s="68"/>
      <c r="G44" s="68"/>
    </row>
    <row r="45" spans="1:7">
      <c r="A45" s="51" t="s">
        <v>1661</v>
      </c>
      <c r="B45" s="180" t="s">
        <v>142</v>
      </c>
      <c r="C45" s="179"/>
      <c r="D45" s="81"/>
      <c r="E45" s="81"/>
      <c r="F45" s="68"/>
      <c r="G45" s="68"/>
    </row>
    <row r="46" spans="1:7">
      <c r="A46" s="51" t="s">
        <v>1662</v>
      </c>
      <c r="B46" s="180" t="s">
        <v>142</v>
      </c>
      <c r="C46" s="179"/>
      <c r="D46" s="81"/>
      <c r="E46" s="81"/>
      <c r="F46" s="68"/>
    </row>
    <row r="47" spans="1:7">
      <c r="A47" s="51" t="s">
        <v>1663</v>
      </c>
      <c r="B47" s="180" t="s">
        <v>142</v>
      </c>
      <c r="C47" s="179"/>
      <c r="D47" s="81"/>
      <c r="E47" s="81"/>
      <c r="F47" s="68"/>
    </row>
    <row r="48" spans="1:7">
      <c r="A48" s="70"/>
      <c r="B48" s="70" t="s">
        <v>468</v>
      </c>
      <c r="C48" s="70" t="s">
        <v>469</v>
      </c>
      <c r="D48" s="70" t="s">
        <v>470</v>
      </c>
      <c r="E48" s="70"/>
      <c r="F48" s="70" t="s">
        <v>2437</v>
      </c>
      <c r="G48" s="70"/>
    </row>
    <row r="49" spans="1:7">
      <c r="A49" s="51" t="s">
        <v>1664</v>
      </c>
      <c r="B49" s="51" t="s">
        <v>1959</v>
      </c>
      <c r="C49" s="182" t="s">
        <v>1205</v>
      </c>
      <c r="D49" s="182" t="s">
        <v>1205</v>
      </c>
      <c r="E49" s="51"/>
      <c r="F49" s="184" t="s">
        <v>1205</v>
      </c>
      <c r="G49" s="68"/>
    </row>
    <row r="50" spans="1:7">
      <c r="A50" s="51" t="s">
        <v>1665</v>
      </c>
      <c r="B50" s="181" t="s">
        <v>475</v>
      </c>
      <c r="C50" s="163"/>
      <c r="D50" s="163"/>
      <c r="E50" s="51"/>
      <c r="F50" s="51"/>
      <c r="G50" s="68"/>
    </row>
    <row r="51" spans="1:7">
      <c r="A51" s="51" t="s">
        <v>1666</v>
      </c>
      <c r="B51" s="181" t="s">
        <v>477</v>
      </c>
      <c r="C51" s="163"/>
      <c r="D51" s="163"/>
      <c r="E51" s="51"/>
      <c r="F51" s="51"/>
      <c r="G51" s="68"/>
    </row>
    <row r="52" spans="1:7">
      <c r="A52" s="51" t="s">
        <v>1667</v>
      </c>
      <c r="B52" s="66"/>
      <c r="C52" s="51"/>
      <c r="D52" s="51"/>
      <c r="E52" s="51"/>
      <c r="F52" s="51"/>
      <c r="G52" s="68"/>
    </row>
    <row r="53" spans="1:7">
      <c r="A53" s="51" t="s">
        <v>1668</v>
      </c>
      <c r="B53" s="66"/>
      <c r="C53" s="51"/>
      <c r="D53" s="51"/>
      <c r="E53" s="51"/>
      <c r="F53" s="51"/>
      <c r="G53" s="68"/>
    </row>
    <row r="54" spans="1:7">
      <c r="A54" s="51" t="s">
        <v>1669</v>
      </c>
      <c r="B54" s="66"/>
      <c r="C54" s="51"/>
      <c r="D54" s="51"/>
      <c r="E54" s="51"/>
      <c r="F54" s="51"/>
      <c r="G54" s="68"/>
    </row>
    <row r="55" spans="1:7">
      <c r="A55" s="51" t="s">
        <v>1670</v>
      </c>
      <c r="B55" s="66"/>
      <c r="C55" s="51"/>
      <c r="D55" s="51"/>
      <c r="E55" s="51"/>
      <c r="F55" s="51"/>
      <c r="G55" s="68"/>
    </row>
    <row r="56" spans="1:7">
      <c r="A56" s="70"/>
      <c r="B56" s="70" t="s">
        <v>480</v>
      </c>
      <c r="C56" s="70" t="s">
        <v>481</v>
      </c>
      <c r="D56" s="70" t="s">
        <v>482</v>
      </c>
      <c r="E56" s="70"/>
      <c r="F56" s="70" t="s">
        <v>2272</v>
      </c>
      <c r="G56" s="70"/>
    </row>
    <row r="57" spans="1:7">
      <c r="A57" s="51" t="s">
        <v>1671</v>
      </c>
      <c r="B57" s="51" t="s">
        <v>484</v>
      </c>
      <c r="C57" s="183" t="s">
        <v>1205</v>
      </c>
      <c r="D57" s="183" t="s">
        <v>1205</v>
      </c>
      <c r="E57" s="146"/>
      <c r="F57" s="183" t="s">
        <v>81</v>
      </c>
      <c r="G57" s="68"/>
    </row>
    <row r="58" spans="1:7">
      <c r="A58" s="51" t="s">
        <v>1672</v>
      </c>
      <c r="B58" s="51"/>
      <c r="C58" s="126"/>
      <c r="D58" s="126"/>
      <c r="E58" s="146"/>
      <c r="F58" s="126"/>
      <c r="G58" s="68"/>
    </row>
    <row r="59" spans="1:7">
      <c r="A59" s="51" t="s">
        <v>1673</v>
      </c>
      <c r="B59" s="51"/>
      <c r="C59" s="126"/>
      <c r="D59" s="126"/>
      <c r="E59" s="146"/>
      <c r="F59" s="126"/>
      <c r="G59" s="68"/>
    </row>
    <row r="60" spans="1:7">
      <c r="A60" s="51" t="s">
        <v>1674</v>
      </c>
      <c r="B60" s="51"/>
      <c r="C60" s="126"/>
      <c r="D60" s="126"/>
      <c r="E60" s="146"/>
      <c r="F60" s="126"/>
      <c r="G60" s="68"/>
    </row>
    <row r="61" spans="1:7">
      <c r="A61" s="51" t="s">
        <v>1675</v>
      </c>
      <c r="B61" s="51"/>
      <c r="C61" s="126"/>
      <c r="D61" s="126"/>
      <c r="E61" s="146"/>
      <c r="F61" s="126"/>
      <c r="G61" s="68"/>
    </row>
    <row r="62" spans="1:7">
      <c r="A62" s="51" t="s">
        <v>1676</v>
      </c>
      <c r="B62" s="51"/>
      <c r="C62" s="126"/>
      <c r="D62" s="126"/>
      <c r="E62" s="146"/>
      <c r="F62" s="126"/>
      <c r="G62" s="68"/>
    </row>
    <row r="63" spans="1:7">
      <c r="A63" s="51" t="s">
        <v>1677</v>
      </c>
      <c r="B63" s="51"/>
      <c r="C63" s="126"/>
      <c r="D63" s="126"/>
      <c r="E63" s="146"/>
      <c r="F63" s="126"/>
      <c r="G63" s="68"/>
    </row>
    <row r="64" spans="1:7">
      <c r="A64" s="70"/>
      <c r="B64" s="70" t="s">
        <v>491</v>
      </c>
      <c r="C64" s="70" t="s">
        <v>481</v>
      </c>
      <c r="D64" s="70" t="s">
        <v>482</v>
      </c>
      <c r="E64" s="70"/>
      <c r="F64" s="70" t="s">
        <v>2272</v>
      </c>
      <c r="G64" s="70"/>
    </row>
    <row r="65" spans="1:7">
      <c r="A65" s="51" t="s">
        <v>1678</v>
      </c>
      <c r="B65" s="93" t="s">
        <v>493</v>
      </c>
      <c r="C65" s="125">
        <f>SUM(C66:C92)</f>
        <v>0</v>
      </c>
      <c r="D65" s="125">
        <f>SUM(D66:D92)</f>
        <v>0</v>
      </c>
      <c r="E65" s="126"/>
      <c r="F65" s="125">
        <f>SUM(F66:F92)</f>
        <v>0</v>
      </c>
      <c r="G65" s="68"/>
    </row>
    <row r="66" spans="1:7">
      <c r="A66" s="51" t="s">
        <v>1679</v>
      </c>
      <c r="B66" s="51" t="s">
        <v>495</v>
      </c>
      <c r="C66" s="183" t="s">
        <v>1205</v>
      </c>
      <c r="D66" s="183" t="s">
        <v>1205</v>
      </c>
      <c r="E66" s="126"/>
      <c r="F66" s="183" t="s">
        <v>1205</v>
      </c>
      <c r="G66" s="68"/>
    </row>
    <row r="67" spans="1:7">
      <c r="A67" s="51" t="s">
        <v>1680</v>
      </c>
      <c r="B67" s="51" t="s">
        <v>497</v>
      </c>
      <c r="C67" s="183" t="s">
        <v>1205</v>
      </c>
      <c r="D67" s="183" t="s">
        <v>1205</v>
      </c>
      <c r="E67" s="126"/>
      <c r="F67" s="183" t="s">
        <v>1205</v>
      </c>
      <c r="G67" s="68"/>
    </row>
    <row r="68" spans="1:7">
      <c r="A68" s="51" t="s">
        <v>1681</v>
      </c>
      <c r="B68" s="51" t="s">
        <v>499</v>
      </c>
      <c r="C68" s="183" t="s">
        <v>1205</v>
      </c>
      <c r="D68" s="183" t="s">
        <v>1205</v>
      </c>
      <c r="E68" s="126"/>
      <c r="F68" s="183" t="s">
        <v>1205</v>
      </c>
      <c r="G68" s="68"/>
    </row>
    <row r="69" spans="1:7">
      <c r="A69" s="51" t="s">
        <v>1682</v>
      </c>
      <c r="B69" s="51" t="s">
        <v>501</v>
      </c>
      <c r="C69" s="183" t="s">
        <v>1205</v>
      </c>
      <c r="D69" s="183" t="s">
        <v>1205</v>
      </c>
      <c r="E69" s="126"/>
      <c r="F69" s="183" t="s">
        <v>1205</v>
      </c>
      <c r="G69" s="68"/>
    </row>
    <row r="70" spans="1:7">
      <c r="A70" s="51" t="s">
        <v>1683</v>
      </c>
      <c r="B70" s="51" t="s">
        <v>503</v>
      </c>
      <c r="C70" s="183" t="s">
        <v>1205</v>
      </c>
      <c r="D70" s="183" t="s">
        <v>1205</v>
      </c>
      <c r="E70" s="126"/>
      <c r="F70" s="183" t="s">
        <v>1205</v>
      </c>
      <c r="G70" s="68"/>
    </row>
    <row r="71" spans="1:7">
      <c r="A71" s="51" t="s">
        <v>1684</v>
      </c>
      <c r="B71" s="51" t="s">
        <v>2273</v>
      </c>
      <c r="C71" s="183" t="s">
        <v>1205</v>
      </c>
      <c r="D71" s="183" t="s">
        <v>1205</v>
      </c>
      <c r="E71" s="126"/>
      <c r="F71" s="183" t="s">
        <v>1205</v>
      </c>
      <c r="G71" s="68"/>
    </row>
    <row r="72" spans="1:7">
      <c r="A72" s="51" t="s">
        <v>1685</v>
      </c>
      <c r="B72" s="51" t="s">
        <v>506</v>
      </c>
      <c r="C72" s="183" t="s">
        <v>1205</v>
      </c>
      <c r="D72" s="183" t="s">
        <v>1205</v>
      </c>
      <c r="E72" s="126"/>
      <c r="F72" s="183" t="s">
        <v>1205</v>
      </c>
      <c r="G72" s="68"/>
    </row>
    <row r="73" spans="1:7">
      <c r="A73" s="51" t="s">
        <v>1686</v>
      </c>
      <c r="B73" s="51" t="s">
        <v>508</v>
      </c>
      <c r="C73" s="183" t="s">
        <v>1205</v>
      </c>
      <c r="D73" s="183" t="s">
        <v>1205</v>
      </c>
      <c r="E73" s="126"/>
      <c r="F73" s="183" t="s">
        <v>1205</v>
      </c>
      <c r="G73" s="68"/>
    </row>
    <row r="74" spans="1:7">
      <c r="A74" s="51" t="s">
        <v>1687</v>
      </c>
      <c r="B74" s="51" t="s">
        <v>510</v>
      </c>
      <c r="C74" s="183" t="s">
        <v>1205</v>
      </c>
      <c r="D74" s="183" t="s">
        <v>1205</v>
      </c>
      <c r="E74" s="126"/>
      <c r="F74" s="183" t="s">
        <v>1205</v>
      </c>
      <c r="G74" s="68"/>
    </row>
    <row r="75" spans="1:7">
      <c r="A75" s="51" t="s">
        <v>1688</v>
      </c>
      <c r="B75" s="51" t="s">
        <v>512</v>
      </c>
      <c r="C75" s="183" t="s">
        <v>1205</v>
      </c>
      <c r="D75" s="183" t="s">
        <v>1205</v>
      </c>
      <c r="E75" s="126"/>
      <c r="F75" s="183" t="s">
        <v>1205</v>
      </c>
      <c r="G75" s="68"/>
    </row>
    <row r="76" spans="1:7">
      <c r="A76" s="51" t="s">
        <v>1689</v>
      </c>
      <c r="B76" s="51" t="s">
        <v>514</v>
      </c>
      <c r="C76" s="183" t="s">
        <v>1205</v>
      </c>
      <c r="D76" s="183" t="s">
        <v>1205</v>
      </c>
      <c r="E76" s="126"/>
      <c r="F76" s="183" t="s">
        <v>1205</v>
      </c>
      <c r="G76" s="68"/>
    </row>
    <row r="77" spans="1:7">
      <c r="A77" s="51" t="s">
        <v>1690</v>
      </c>
      <c r="B77" s="51" t="s">
        <v>516</v>
      </c>
      <c r="C77" s="183" t="s">
        <v>1205</v>
      </c>
      <c r="D77" s="183" t="s">
        <v>1205</v>
      </c>
      <c r="E77" s="126"/>
      <c r="F77" s="183" t="s">
        <v>1205</v>
      </c>
      <c r="G77" s="68"/>
    </row>
    <row r="78" spans="1:7">
      <c r="A78" s="51" t="s">
        <v>1691</v>
      </c>
      <c r="B78" s="51" t="s">
        <v>518</v>
      </c>
      <c r="C78" s="183" t="s">
        <v>1205</v>
      </c>
      <c r="D78" s="183" t="s">
        <v>1205</v>
      </c>
      <c r="E78" s="126"/>
      <c r="F78" s="183" t="s">
        <v>1205</v>
      </c>
      <c r="G78" s="68"/>
    </row>
    <row r="79" spans="1:7">
      <c r="A79" s="51" t="s">
        <v>1692</v>
      </c>
      <c r="B79" s="51" t="s">
        <v>520</v>
      </c>
      <c r="C79" s="183" t="s">
        <v>1205</v>
      </c>
      <c r="D79" s="183" t="s">
        <v>1205</v>
      </c>
      <c r="E79" s="126"/>
      <c r="F79" s="183" t="s">
        <v>1205</v>
      </c>
      <c r="G79" s="68"/>
    </row>
    <row r="80" spans="1:7">
      <c r="A80" s="51" t="s">
        <v>1693</v>
      </c>
      <c r="B80" s="51" t="s">
        <v>522</v>
      </c>
      <c r="C80" s="183" t="s">
        <v>1205</v>
      </c>
      <c r="D80" s="183" t="s">
        <v>1205</v>
      </c>
      <c r="E80" s="126"/>
      <c r="F80" s="183" t="s">
        <v>1205</v>
      </c>
      <c r="G80" s="68"/>
    </row>
    <row r="81" spans="1:7">
      <c r="A81" s="51" t="s">
        <v>1694</v>
      </c>
      <c r="B81" s="51" t="s">
        <v>3</v>
      </c>
      <c r="C81" s="183" t="s">
        <v>1205</v>
      </c>
      <c r="D81" s="183" t="s">
        <v>1205</v>
      </c>
      <c r="E81" s="126"/>
      <c r="F81" s="183" t="s">
        <v>1205</v>
      </c>
      <c r="G81" s="68"/>
    </row>
    <row r="82" spans="1:7">
      <c r="A82" s="51" t="s">
        <v>1695</v>
      </c>
      <c r="B82" s="51" t="s">
        <v>525</v>
      </c>
      <c r="C82" s="183" t="s">
        <v>1205</v>
      </c>
      <c r="D82" s="183" t="s">
        <v>1205</v>
      </c>
      <c r="E82" s="126"/>
      <c r="F82" s="183" t="s">
        <v>1205</v>
      </c>
      <c r="G82" s="68"/>
    </row>
    <row r="83" spans="1:7">
      <c r="A83" s="51" t="s">
        <v>1696</v>
      </c>
      <c r="B83" s="51" t="s">
        <v>527</v>
      </c>
      <c r="C83" s="183" t="s">
        <v>1205</v>
      </c>
      <c r="D83" s="183" t="s">
        <v>1205</v>
      </c>
      <c r="E83" s="126"/>
      <c r="F83" s="183" t="s">
        <v>1205</v>
      </c>
      <c r="G83" s="68"/>
    </row>
    <row r="84" spans="1:7">
      <c r="A84" s="51" t="s">
        <v>1697</v>
      </c>
      <c r="B84" s="51" t="s">
        <v>529</v>
      </c>
      <c r="C84" s="183" t="s">
        <v>1205</v>
      </c>
      <c r="D84" s="183" t="s">
        <v>1205</v>
      </c>
      <c r="E84" s="126"/>
      <c r="F84" s="183" t="s">
        <v>1205</v>
      </c>
      <c r="G84" s="68"/>
    </row>
    <row r="85" spans="1:7">
      <c r="A85" s="51" t="s">
        <v>1698</v>
      </c>
      <c r="B85" s="51" t="s">
        <v>531</v>
      </c>
      <c r="C85" s="183" t="s">
        <v>1205</v>
      </c>
      <c r="D85" s="183" t="s">
        <v>1205</v>
      </c>
      <c r="E85" s="126"/>
      <c r="F85" s="183" t="s">
        <v>1205</v>
      </c>
      <c r="G85" s="68"/>
    </row>
    <row r="86" spans="1:7">
      <c r="A86" s="51" t="s">
        <v>1699</v>
      </c>
      <c r="B86" s="51" t="s">
        <v>533</v>
      </c>
      <c r="C86" s="183" t="s">
        <v>1205</v>
      </c>
      <c r="D86" s="183" t="s">
        <v>1205</v>
      </c>
      <c r="E86" s="126"/>
      <c r="F86" s="183" t="s">
        <v>1205</v>
      </c>
      <c r="G86" s="68"/>
    </row>
    <row r="87" spans="1:7">
      <c r="A87" s="51" t="s">
        <v>1700</v>
      </c>
      <c r="B87" s="51" t="s">
        <v>535</v>
      </c>
      <c r="C87" s="183" t="s">
        <v>1205</v>
      </c>
      <c r="D87" s="183" t="s">
        <v>1205</v>
      </c>
      <c r="E87" s="126"/>
      <c r="F87" s="183" t="s">
        <v>1205</v>
      </c>
      <c r="G87" s="68"/>
    </row>
    <row r="88" spans="1:7">
      <c r="A88" s="51" t="s">
        <v>1701</v>
      </c>
      <c r="B88" s="51" t="s">
        <v>537</v>
      </c>
      <c r="C88" s="183" t="s">
        <v>1205</v>
      </c>
      <c r="D88" s="183" t="s">
        <v>1205</v>
      </c>
      <c r="E88" s="126"/>
      <c r="F88" s="183" t="s">
        <v>1205</v>
      </c>
      <c r="G88" s="68"/>
    </row>
    <row r="89" spans="1:7">
      <c r="A89" s="51" t="s">
        <v>1702</v>
      </c>
      <c r="B89" s="51" t="s">
        <v>539</v>
      </c>
      <c r="C89" s="183" t="s">
        <v>1205</v>
      </c>
      <c r="D89" s="183" t="s">
        <v>1205</v>
      </c>
      <c r="E89" s="126"/>
      <c r="F89" s="183" t="s">
        <v>1205</v>
      </c>
      <c r="G89" s="68"/>
    </row>
    <row r="90" spans="1:7">
      <c r="A90" s="51" t="s">
        <v>1703</v>
      </c>
      <c r="B90" s="51" t="s">
        <v>541</v>
      </c>
      <c r="C90" s="183" t="s">
        <v>1205</v>
      </c>
      <c r="D90" s="183" t="s">
        <v>1205</v>
      </c>
      <c r="E90" s="126"/>
      <c r="F90" s="183" t="s">
        <v>1205</v>
      </c>
      <c r="G90" s="68"/>
    </row>
    <row r="91" spans="1:7">
      <c r="A91" s="51" t="s">
        <v>1704</v>
      </c>
      <c r="B91" s="51" t="s">
        <v>543</v>
      </c>
      <c r="C91" s="183" t="s">
        <v>1205</v>
      </c>
      <c r="D91" s="183" t="s">
        <v>1205</v>
      </c>
      <c r="E91" s="126"/>
      <c r="F91" s="183" t="s">
        <v>1205</v>
      </c>
      <c r="G91" s="68"/>
    </row>
    <row r="92" spans="1:7">
      <c r="A92" s="51" t="s">
        <v>1705</v>
      </c>
      <c r="B92" s="51" t="s">
        <v>6</v>
      </c>
      <c r="C92" s="183" t="s">
        <v>1205</v>
      </c>
      <c r="D92" s="183" t="s">
        <v>1205</v>
      </c>
      <c r="E92" s="126"/>
      <c r="F92" s="183" t="s">
        <v>1205</v>
      </c>
      <c r="G92" s="68"/>
    </row>
    <row r="93" spans="1:7">
      <c r="A93" s="51" t="s">
        <v>1706</v>
      </c>
      <c r="B93" s="93" t="s">
        <v>308</v>
      </c>
      <c r="C93" s="125">
        <f>SUM(C94:C96)</f>
        <v>0</v>
      </c>
      <c r="D93" s="125">
        <f>SUM(D94:D96)</f>
        <v>0</v>
      </c>
      <c r="E93" s="125"/>
      <c r="F93" s="125">
        <f>SUM(F94:F96)</f>
        <v>0</v>
      </c>
      <c r="G93" s="68"/>
    </row>
    <row r="94" spans="1:7">
      <c r="A94" s="51" t="s">
        <v>1707</v>
      </c>
      <c r="B94" s="51" t="s">
        <v>549</v>
      </c>
      <c r="C94" s="183" t="s">
        <v>1205</v>
      </c>
      <c r="D94" s="183" t="s">
        <v>1205</v>
      </c>
      <c r="E94" s="126"/>
      <c r="F94" s="183" t="s">
        <v>1205</v>
      </c>
      <c r="G94" s="68"/>
    </row>
    <row r="95" spans="1:7">
      <c r="A95" s="51" t="s">
        <v>1708</v>
      </c>
      <c r="B95" s="51" t="s">
        <v>551</v>
      </c>
      <c r="C95" s="183" t="s">
        <v>1205</v>
      </c>
      <c r="D95" s="183" t="s">
        <v>1205</v>
      </c>
      <c r="E95" s="126"/>
      <c r="F95" s="183" t="s">
        <v>1205</v>
      </c>
      <c r="G95" s="68"/>
    </row>
    <row r="96" spans="1:7">
      <c r="A96" s="51" t="s">
        <v>1709</v>
      </c>
      <c r="B96" s="51" t="s">
        <v>2</v>
      </c>
      <c r="C96" s="183" t="s">
        <v>1205</v>
      </c>
      <c r="D96" s="183" t="s">
        <v>1205</v>
      </c>
      <c r="E96" s="126"/>
      <c r="F96" s="183" t="s">
        <v>1205</v>
      </c>
      <c r="G96" s="68"/>
    </row>
    <row r="97" spans="1:7">
      <c r="A97" s="51" t="s">
        <v>1710</v>
      </c>
      <c r="B97" s="93" t="s">
        <v>138</v>
      </c>
      <c r="C97" s="125">
        <f>SUM(C98:C108)</f>
        <v>0</v>
      </c>
      <c r="D97" s="125">
        <f>SUM(D98:D108)</f>
        <v>0</v>
      </c>
      <c r="E97" s="125"/>
      <c r="F97" s="125">
        <f>SUM(F98:F108)</f>
        <v>0</v>
      </c>
      <c r="G97" s="68"/>
    </row>
    <row r="98" spans="1:7">
      <c r="A98" s="51" t="s">
        <v>1711</v>
      </c>
      <c r="B98" s="68" t="s">
        <v>310</v>
      </c>
      <c r="C98" s="183" t="s">
        <v>1205</v>
      </c>
      <c r="D98" s="183" t="s">
        <v>1205</v>
      </c>
      <c r="E98" s="126"/>
      <c r="F98" s="183" t="s">
        <v>1205</v>
      </c>
      <c r="G98" s="68"/>
    </row>
    <row r="99" spans="1:7">
      <c r="A99" s="51" t="s">
        <v>1712</v>
      </c>
      <c r="B99" s="51" t="s">
        <v>546</v>
      </c>
      <c r="C99" s="183" t="s">
        <v>1205</v>
      </c>
      <c r="D99" s="183" t="s">
        <v>1205</v>
      </c>
      <c r="E99" s="126"/>
      <c r="F99" s="183" t="s">
        <v>1205</v>
      </c>
      <c r="G99" s="68"/>
    </row>
    <row r="100" spans="1:7">
      <c r="A100" s="51" t="s">
        <v>1713</v>
      </c>
      <c r="B100" s="68" t="s">
        <v>312</v>
      </c>
      <c r="C100" s="183" t="s">
        <v>1205</v>
      </c>
      <c r="D100" s="183" t="s">
        <v>1205</v>
      </c>
      <c r="E100" s="126"/>
      <c r="F100" s="183" t="s">
        <v>1205</v>
      </c>
      <c r="G100" s="68"/>
    </row>
    <row r="101" spans="1:7">
      <c r="A101" s="51" t="s">
        <v>1714</v>
      </c>
      <c r="B101" s="68" t="s">
        <v>314</v>
      </c>
      <c r="C101" s="183" t="s">
        <v>1205</v>
      </c>
      <c r="D101" s="183" t="s">
        <v>1205</v>
      </c>
      <c r="E101" s="126"/>
      <c r="F101" s="183" t="s">
        <v>1205</v>
      </c>
      <c r="G101" s="68"/>
    </row>
    <row r="102" spans="1:7">
      <c r="A102" s="51" t="s">
        <v>1715</v>
      </c>
      <c r="B102" s="68" t="s">
        <v>12</v>
      </c>
      <c r="C102" s="183" t="s">
        <v>1205</v>
      </c>
      <c r="D102" s="183" t="s">
        <v>1205</v>
      </c>
      <c r="E102" s="126"/>
      <c r="F102" s="183" t="s">
        <v>1205</v>
      </c>
      <c r="G102" s="68"/>
    </row>
    <row r="103" spans="1:7">
      <c r="A103" s="51" t="s">
        <v>1716</v>
      </c>
      <c r="B103" s="68" t="s">
        <v>317</v>
      </c>
      <c r="C103" s="183" t="s">
        <v>1205</v>
      </c>
      <c r="D103" s="183" t="s">
        <v>1205</v>
      </c>
      <c r="E103" s="126"/>
      <c r="F103" s="183" t="s">
        <v>1205</v>
      </c>
      <c r="G103" s="68"/>
    </row>
    <row r="104" spans="1:7">
      <c r="A104" s="51" t="s">
        <v>1717</v>
      </c>
      <c r="B104" s="68" t="s">
        <v>319</v>
      </c>
      <c r="C104" s="183" t="s">
        <v>1205</v>
      </c>
      <c r="D104" s="183" t="s">
        <v>1205</v>
      </c>
      <c r="E104" s="126"/>
      <c r="F104" s="183" t="s">
        <v>1205</v>
      </c>
      <c r="G104" s="68"/>
    </row>
    <row r="105" spans="1:7">
      <c r="A105" s="51" t="s">
        <v>1718</v>
      </c>
      <c r="B105" s="68" t="s">
        <v>321</v>
      </c>
      <c r="C105" s="183" t="s">
        <v>1205</v>
      </c>
      <c r="D105" s="183" t="s">
        <v>1205</v>
      </c>
      <c r="E105" s="126"/>
      <c r="F105" s="183" t="s">
        <v>1205</v>
      </c>
      <c r="G105" s="68"/>
    </row>
    <row r="106" spans="1:7">
      <c r="A106" s="51" t="s">
        <v>1719</v>
      </c>
      <c r="B106" s="68" t="s">
        <v>323</v>
      </c>
      <c r="C106" s="183" t="s">
        <v>1205</v>
      </c>
      <c r="D106" s="183" t="s">
        <v>1205</v>
      </c>
      <c r="E106" s="126"/>
      <c r="F106" s="183" t="s">
        <v>1205</v>
      </c>
      <c r="G106" s="68"/>
    </row>
    <row r="107" spans="1:7">
      <c r="A107" s="51" t="s">
        <v>1720</v>
      </c>
      <c r="B107" s="68" t="s">
        <v>325</v>
      </c>
      <c r="C107" s="183" t="s">
        <v>1205</v>
      </c>
      <c r="D107" s="183" t="s">
        <v>1205</v>
      </c>
      <c r="E107" s="126"/>
      <c r="F107" s="183" t="s">
        <v>1205</v>
      </c>
      <c r="G107" s="68"/>
    </row>
    <row r="108" spans="1:7">
      <c r="A108" s="51" t="s">
        <v>1721</v>
      </c>
      <c r="B108" s="68" t="s">
        <v>138</v>
      </c>
      <c r="C108" s="183" t="s">
        <v>1205</v>
      </c>
      <c r="D108" s="183" t="s">
        <v>1205</v>
      </c>
      <c r="E108" s="126"/>
      <c r="F108" s="183" t="s">
        <v>1205</v>
      </c>
      <c r="G108" s="68"/>
    </row>
    <row r="109" spans="1:7">
      <c r="A109" s="51" t="s">
        <v>1993</v>
      </c>
      <c r="B109" s="180" t="s">
        <v>142</v>
      </c>
      <c r="C109" s="183"/>
      <c r="D109" s="183"/>
      <c r="E109" s="126"/>
      <c r="F109" s="183"/>
      <c r="G109" s="68"/>
    </row>
    <row r="110" spans="1:7">
      <c r="A110" s="51" t="s">
        <v>1994</v>
      </c>
      <c r="B110" s="180" t="s">
        <v>142</v>
      </c>
      <c r="C110" s="183"/>
      <c r="D110" s="183"/>
      <c r="E110" s="126"/>
      <c r="F110" s="183"/>
      <c r="G110" s="68"/>
    </row>
    <row r="111" spans="1:7">
      <c r="A111" s="51" t="s">
        <v>1995</v>
      </c>
      <c r="B111" s="180" t="s">
        <v>142</v>
      </c>
      <c r="C111" s="183"/>
      <c r="D111" s="183"/>
      <c r="E111" s="126"/>
      <c r="F111" s="183"/>
      <c r="G111" s="68"/>
    </row>
    <row r="112" spans="1:7">
      <c r="A112" s="51" t="s">
        <v>1996</v>
      </c>
      <c r="B112" s="180" t="s">
        <v>142</v>
      </c>
      <c r="C112" s="183"/>
      <c r="D112" s="183"/>
      <c r="E112" s="126"/>
      <c r="F112" s="183"/>
      <c r="G112" s="68"/>
    </row>
    <row r="113" spans="1:7">
      <c r="A113" s="51" t="s">
        <v>1997</v>
      </c>
      <c r="B113" s="180" t="s">
        <v>142</v>
      </c>
      <c r="C113" s="183"/>
      <c r="D113" s="183"/>
      <c r="E113" s="126"/>
      <c r="F113" s="183"/>
      <c r="G113" s="68"/>
    </row>
    <row r="114" spans="1:7">
      <c r="A114" s="51" t="s">
        <v>1998</v>
      </c>
      <c r="B114" s="180" t="s">
        <v>142</v>
      </c>
      <c r="C114" s="183"/>
      <c r="D114" s="183"/>
      <c r="E114" s="126"/>
      <c r="F114" s="183"/>
      <c r="G114" s="68"/>
    </row>
    <row r="115" spans="1:7">
      <c r="A115" s="51" t="s">
        <v>1999</v>
      </c>
      <c r="B115" s="180" t="s">
        <v>142</v>
      </c>
      <c r="C115" s="183"/>
      <c r="D115" s="183"/>
      <c r="E115" s="126"/>
      <c r="F115" s="183"/>
      <c r="G115" s="68"/>
    </row>
    <row r="116" spans="1:7">
      <c r="A116" s="51" t="s">
        <v>2000</v>
      </c>
      <c r="B116" s="180" t="s">
        <v>142</v>
      </c>
      <c r="C116" s="183"/>
      <c r="D116" s="183"/>
      <c r="E116" s="126"/>
      <c r="F116" s="183"/>
      <c r="G116" s="68"/>
    </row>
    <row r="117" spans="1:7">
      <c r="A117" s="51" t="s">
        <v>2001</v>
      </c>
      <c r="B117" s="180" t="s">
        <v>142</v>
      </c>
      <c r="C117" s="183"/>
      <c r="D117" s="183"/>
      <c r="E117" s="126"/>
      <c r="F117" s="183"/>
      <c r="G117" s="68"/>
    </row>
    <row r="118" spans="1:7">
      <c r="A118" s="51" t="s">
        <v>2002</v>
      </c>
      <c r="B118" s="180" t="s">
        <v>142</v>
      </c>
      <c r="C118" s="183"/>
      <c r="D118" s="183"/>
      <c r="E118" s="126"/>
      <c r="F118" s="183"/>
      <c r="G118" s="68"/>
    </row>
    <row r="119" spans="1:7">
      <c r="A119" s="70"/>
      <c r="B119" s="70" t="s">
        <v>1539</v>
      </c>
      <c r="C119" s="70" t="s">
        <v>481</v>
      </c>
      <c r="D119" s="70" t="s">
        <v>482</v>
      </c>
      <c r="E119" s="70"/>
      <c r="F119" s="70" t="s">
        <v>449</v>
      </c>
      <c r="G119" s="70"/>
    </row>
    <row r="120" spans="1:7">
      <c r="A120" s="51" t="s">
        <v>1722</v>
      </c>
      <c r="B120" s="178" t="s">
        <v>574</v>
      </c>
      <c r="C120" s="183" t="s">
        <v>1205</v>
      </c>
      <c r="D120" s="183" t="s">
        <v>1205</v>
      </c>
      <c r="E120" s="126"/>
      <c r="F120" s="183" t="s">
        <v>1205</v>
      </c>
      <c r="G120" s="68"/>
    </row>
    <row r="121" spans="1:7">
      <c r="A121" s="51" t="s">
        <v>1723</v>
      </c>
      <c r="B121" s="178" t="s">
        <v>574</v>
      </c>
      <c r="C121" s="183" t="s">
        <v>1205</v>
      </c>
      <c r="D121" s="183" t="s">
        <v>1205</v>
      </c>
      <c r="E121" s="126"/>
      <c r="F121" s="183" t="s">
        <v>1205</v>
      </c>
      <c r="G121" s="68"/>
    </row>
    <row r="122" spans="1:7">
      <c r="A122" s="51" t="s">
        <v>1724</v>
      </c>
      <c r="B122" s="178" t="s">
        <v>574</v>
      </c>
      <c r="C122" s="183" t="s">
        <v>1205</v>
      </c>
      <c r="D122" s="183" t="s">
        <v>1205</v>
      </c>
      <c r="E122" s="126"/>
      <c r="F122" s="183" t="s">
        <v>1205</v>
      </c>
      <c r="G122" s="68"/>
    </row>
    <row r="123" spans="1:7">
      <c r="A123" s="51" t="s">
        <v>1725</v>
      </c>
      <c r="B123" s="178" t="s">
        <v>574</v>
      </c>
      <c r="C123" s="183" t="s">
        <v>1205</v>
      </c>
      <c r="D123" s="183" t="s">
        <v>1205</v>
      </c>
      <c r="E123" s="126"/>
      <c r="F123" s="183" t="s">
        <v>1205</v>
      </c>
      <c r="G123" s="68"/>
    </row>
    <row r="124" spans="1:7">
      <c r="A124" s="51" t="s">
        <v>1726</v>
      </c>
      <c r="B124" s="178" t="s">
        <v>574</v>
      </c>
      <c r="C124" s="183" t="s">
        <v>1205</v>
      </c>
      <c r="D124" s="183" t="s">
        <v>1205</v>
      </c>
      <c r="E124" s="126"/>
      <c r="F124" s="183" t="s">
        <v>1205</v>
      </c>
      <c r="G124" s="68"/>
    </row>
    <row r="125" spans="1:7">
      <c r="A125" s="51" t="s">
        <v>1727</v>
      </c>
      <c r="B125" s="178" t="s">
        <v>574</v>
      </c>
      <c r="C125" s="183" t="s">
        <v>1205</v>
      </c>
      <c r="D125" s="183" t="s">
        <v>1205</v>
      </c>
      <c r="E125" s="126"/>
      <c r="F125" s="183" t="s">
        <v>1205</v>
      </c>
      <c r="G125" s="68"/>
    </row>
    <row r="126" spans="1:7">
      <c r="A126" s="51" t="s">
        <v>1728</v>
      </c>
      <c r="B126" s="178" t="s">
        <v>574</v>
      </c>
      <c r="C126" s="183" t="s">
        <v>1205</v>
      </c>
      <c r="D126" s="183" t="s">
        <v>1205</v>
      </c>
      <c r="E126" s="126"/>
      <c r="F126" s="183" t="s">
        <v>1205</v>
      </c>
      <c r="G126" s="68"/>
    </row>
    <row r="127" spans="1:7">
      <c r="A127" s="51" t="s">
        <v>1729</v>
      </c>
      <c r="B127" s="178" t="s">
        <v>574</v>
      </c>
      <c r="C127" s="183" t="s">
        <v>1205</v>
      </c>
      <c r="D127" s="183" t="s">
        <v>1205</v>
      </c>
      <c r="E127" s="126"/>
      <c r="F127" s="183" t="s">
        <v>1205</v>
      </c>
      <c r="G127" s="68"/>
    </row>
    <row r="128" spans="1:7">
      <c r="A128" s="51" t="s">
        <v>1730</v>
      </c>
      <c r="B128" s="178" t="s">
        <v>574</v>
      </c>
      <c r="C128" s="183" t="s">
        <v>1205</v>
      </c>
      <c r="D128" s="183" t="s">
        <v>1205</v>
      </c>
      <c r="E128" s="126"/>
      <c r="F128" s="183" t="s">
        <v>1205</v>
      </c>
      <c r="G128" s="68"/>
    </row>
    <row r="129" spans="1:7">
      <c r="A129" s="51" t="s">
        <v>1731</v>
      </c>
      <c r="B129" s="178" t="s">
        <v>574</v>
      </c>
      <c r="C129" s="183" t="s">
        <v>1205</v>
      </c>
      <c r="D129" s="183" t="s">
        <v>1205</v>
      </c>
      <c r="E129" s="126"/>
      <c r="F129" s="183" t="s">
        <v>1205</v>
      </c>
      <c r="G129" s="68"/>
    </row>
    <row r="130" spans="1:7">
      <c r="A130" s="51" t="s">
        <v>1732</v>
      </c>
      <c r="B130" s="178" t="s">
        <v>574</v>
      </c>
      <c r="C130" s="183" t="s">
        <v>1205</v>
      </c>
      <c r="D130" s="183" t="s">
        <v>1205</v>
      </c>
      <c r="E130" s="126"/>
      <c r="F130" s="183" t="s">
        <v>1205</v>
      </c>
      <c r="G130" s="68"/>
    </row>
    <row r="131" spans="1:7">
      <c r="A131" s="51" t="s">
        <v>1733</v>
      </c>
      <c r="B131" s="178" t="s">
        <v>574</v>
      </c>
      <c r="C131" s="183" t="s">
        <v>1205</v>
      </c>
      <c r="D131" s="183" t="s">
        <v>1205</v>
      </c>
      <c r="E131" s="126"/>
      <c r="F131" s="183" t="s">
        <v>1205</v>
      </c>
      <c r="G131" s="68"/>
    </row>
    <row r="132" spans="1:7">
      <c r="A132" s="51" t="s">
        <v>1734</v>
      </c>
      <c r="B132" s="178" t="s">
        <v>574</v>
      </c>
      <c r="C132" s="183" t="s">
        <v>1205</v>
      </c>
      <c r="D132" s="183" t="s">
        <v>1205</v>
      </c>
      <c r="E132" s="126"/>
      <c r="F132" s="183" t="s">
        <v>1205</v>
      </c>
      <c r="G132" s="68"/>
    </row>
    <row r="133" spans="1:7">
      <c r="A133" s="51" t="s">
        <v>1735</v>
      </c>
      <c r="B133" s="178" t="s">
        <v>574</v>
      </c>
      <c r="C133" s="183" t="s">
        <v>1205</v>
      </c>
      <c r="D133" s="183" t="s">
        <v>1205</v>
      </c>
      <c r="E133" s="126"/>
      <c r="F133" s="183" t="s">
        <v>1205</v>
      </c>
      <c r="G133" s="68"/>
    </row>
    <row r="134" spans="1:7">
      <c r="A134" s="51" t="s">
        <v>1736</v>
      </c>
      <c r="B134" s="178" t="s">
        <v>574</v>
      </c>
      <c r="C134" s="183" t="s">
        <v>1205</v>
      </c>
      <c r="D134" s="183" t="s">
        <v>1205</v>
      </c>
      <c r="E134" s="126"/>
      <c r="F134" s="183" t="s">
        <v>1205</v>
      </c>
      <c r="G134" s="68"/>
    </row>
    <row r="135" spans="1:7">
      <c r="A135" s="51" t="s">
        <v>1737</v>
      </c>
      <c r="B135" s="178" t="s">
        <v>574</v>
      </c>
      <c r="C135" s="183" t="s">
        <v>1205</v>
      </c>
      <c r="D135" s="183" t="s">
        <v>1205</v>
      </c>
      <c r="E135" s="126"/>
      <c r="F135" s="183" t="s">
        <v>1205</v>
      </c>
      <c r="G135" s="68"/>
    </row>
    <row r="136" spans="1:7">
      <c r="A136" s="51" t="s">
        <v>1738</v>
      </c>
      <c r="B136" s="178" t="s">
        <v>574</v>
      </c>
      <c r="C136" s="183" t="s">
        <v>1205</v>
      </c>
      <c r="D136" s="183" t="s">
        <v>1205</v>
      </c>
      <c r="E136" s="126"/>
      <c r="F136" s="183" t="s">
        <v>1205</v>
      </c>
      <c r="G136" s="68"/>
    </row>
    <row r="137" spans="1:7">
      <c r="A137" s="51" t="s">
        <v>1739</v>
      </c>
      <c r="B137" s="178" t="s">
        <v>574</v>
      </c>
      <c r="C137" s="183" t="s">
        <v>1205</v>
      </c>
      <c r="D137" s="183" t="s">
        <v>1205</v>
      </c>
      <c r="E137" s="126"/>
      <c r="F137" s="183" t="s">
        <v>1205</v>
      </c>
      <c r="G137" s="68"/>
    </row>
    <row r="138" spans="1:7">
      <c r="A138" s="51" t="s">
        <v>1740</v>
      </c>
      <c r="B138" s="178" t="s">
        <v>574</v>
      </c>
      <c r="C138" s="183" t="s">
        <v>1205</v>
      </c>
      <c r="D138" s="183" t="s">
        <v>1205</v>
      </c>
      <c r="E138" s="126"/>
      <c r="F138" s="183" t="s">
        <v>1205</v>
      </c>
      <c r="G138" s="68"/>
    </row>
    <row r="139" spans="1:7">
      <c r="A139" s="51" t="s">
        <v>1741</v>
      </c>
      <c r="B139" s="178" t="s">
        <v>574</v>
      </c>
      <c r="C139" s="183" t="s">
        <v>1205</v>
      </c>
      <c r="D139" s="183" t="s">
        <v>1205</v>
      </c>
      <c r="E139" s="126"/>
      <c r="F139" s="183" t="s">
        <v>1205</v>
      </c>
      <c r="G139" s="68"/>
    </row>
    <row r="140" spans="1:7">
      <c r="A140" s="51" t="s">
        <v>1742</v>
      </c>
      <c r="B140" s="178" t="s">
        <v>574</v>
      </c>
      <c r="C140" s="183" t="s">
        <v>1205</v>
      </c>
      <c r="D140" s="183" t="s">
        <v>1205</v>
      </c>
      <c r="E140" s="126"/>
      <c r="F140" s="183" t="s">
        <v>1205</v>
      </c>
      <c r="G140" s="68"/>
    </row>
    <row r="141" spans="1:7">
      <c r="A141" s="51" t="s">
        <v>1743</v>
      </c>
      <c r="B141" s="178" t="s">
        <v>574</v>
      </c>
      <c r="C141" s="183" t="s">
        <v>1205</v>
      </c>
      <c r="D141" s="183" t="s">
        <v>1205</v>
      </c>
      <c r="E141" s="126"/>
      <c r="F141" s="183" t="s">
        <v>1205</v>
      </c>
      <c r="G141" s="68"/>
    </row>
    <row r="142" spans="1:7">
      <c r="A142" s="51" t="s">
        <v>1744</v>
      </c>
      <c r="B142" s="178" t="s">
        <v>574</v>
      </c>
      <c r="C142" s="183" t="s">
        <v>1205</v>
      </c>
      <c r="D142" s="183" t="s">
        <v>1205</v>
      </c>
      <c r="E142" s="126"/>
      <c r="F142" s="183" t="s">
        <v>1205</v>
      </c>
      <c r="G142" s="68"/>
    </row>
    <row r="143" spans="1:7">
      <c r="A143" s="51" t="s">
        <v>1745</v>
      </c>
      <c r="B143" s="178" t="s">
        <v>574</v>
      </c>
      <c r="C143" s="183" t="s">
        <v>1205</v>
      </c>
      <c r="D143" s="183" t="s">
        <v>1205</v>
      </c>
      <c r="E143" s="126"/>
      <c r="F143" s="183" t="s">
        <v>1205</v>
      </c>
      <c r="G143" s="68"/>
    </row>
    <row r="144" spans="1:7">
      <c r="A144" s="51" t="s">
        <v>1746</v>
      </c>
      <c r="B144" s="178" t="s">
        <v>574</v>
      </c>
      <c r="C144" s="183" t="s">
        <v>1205</v>
      </c>
      <c r="D144" s="183" t="s">
        <v>1205</v>
      </c>
      <c r="E144" s="126"/>
      <c r="F144" s="183" t="s">
        <v>1205</v>
      </c>
      <c r="G144" s="68"/>
    </row>
    <row r="145" spans="1:7">
      <c r="A145" s="51" t="s">
        <v>1747</v>
      </c>
      <c r="B145" s="178" t="s">
        <v>574</v>
      </c>
      <c r="C145" s="183" t="s">
        <v>1205</v>
      </c>
      <c r="D145" s="183" t="s">
        <v>1205</v>
      </c>
      <c r="E145" s="126"/>
      <c r="F145" s="183" t="s">
        <v>1205</v>
      </c>
      <c r="G145" s="68"/>
    </row>
    <row r="146" spans="1:7">
      <c r="A146" s="51" t="s">
        <v>1748</v>
      </c>
      <c r="B146" s="178" t="s">
        <v>574</v>
      </c>
      <c r="C146" s="183" t="s">
        <v>1205</v>
      </c>
      <c r="D146" s="183" t="s">
        <v>1205</v>
      </c>
      <c r="E146" s="126"/>
      <c r="F146" s="183" t="s">
        <v>1205</v>
      </c>
      <c r="G146" s="68"/>
    </row>
    <row r="147" spans="1:7">
      <c r="A147" s="51" t="s">
        <v>1749</v>
      </c>
      <c r="B147" s="178" t="s">
        <v>574</v>
      </c>
      <c r="C147" s="183" t="s">
        <v>1205</v>
      </c>
      <c r="D147" s="183" t="s">
        <v>1205</v>
      </c>
      <c r="E147" s="126"/>
      <c r="F147" s="183" t="s">
        <v>1205</v>
      </c>
      <c r="G147" s="68"/>
    </row>
    <row r="148" spans="1:7">
      <c r="A148" s="51" t="s">
        <v>1750</v>
      </c>
      <c r="B148" s="178" t="s">
        <v>574</v>
      </c>
      <c r="C148" s="183" t="s">
        <v>1205</v>
      </c>
      <c r="D148" s="183" t="s">
        <v>1205</v>
      </c>
      <c r="E148" s="126"/>
      <c r="F148" s="183" t="s">
        <v>1205</v>
      </c>
      <c r="G148" s="68"/>
    </row>
    <row r="149" spans="1:7">
      <c r="A149" s="51" t="s">
        <v>1751</v>
      </c>
      <c r="B149" s="178" t="s">
        <v>574</v>
      </c>
      <c r="C149" s="183" t="s">
        <v>1205</v>
      </c>
      <c r="D149" s="183" t="s">
        <v>1205</v>
      </c>
      <c r="E149" s="126"/>
      <c r="F149" s="183" t="s">
        <v>1205</v>
      </c>
      <c r="G149" s="68"/>
    </row>
    <row r="150" spans="1:7">
      <c r="A150" s="51" t="s">
        <v>1752</v>
      </c>
      <c r="B150" s="178" t="s">
        <v>574</v>
      </c>
      <c r="C150" s="183" t="s">
        <v>1205</v>
      </c>
      <c r="D150" s="183" t="s">
        <v>1205</v>
      </c>
      <c r="E150" s="126"/>
      <c r="F150" s="183" t="s">
        <v>1205</v>
      </c>
      <c r="G150" s="68"/>
    </row>
    <row r="151" spans="1:7">
      <c r="A151" s="51" t="s">
        <v>1753</v>
      </c>
      <c r="B151" s="178" t="s">
        <v>574</v>
      </c>
      <c r="C151" s="183" t="s">
        <v>1205</v>
      </c>
      <c r="D151" s="183" t="s">
        <v>1205</v>
      </c>
      <c r="E151" s="126"/>
      <c r="F151" s="183" t="s">
        <v>1205</v>
      </c>
      <c r="G151" s="68"/>
    </row>
    <row r="152" spans="1:7">
      <c r="A152" s="51" t="s">
        <v>1754</v>
      </c>
      <c r="B152" s="178" t="s">
        <v>574</v>
      </c>
      <c r="C152" s="183" t="s">
        <v>1205</v>
      </c>
      <c r="D152" s="183" t="s">
        <v>1205</v>
      </c>
      <c r="E152" s="126"/>
      <c r="F152" s="183" t="s">
        <v>1205</v>
      </c>
      <c r="G152" s="68"/>
    </row>
    <row r="153" spans="1:7">
      <c r="A153" s="51" t="s">
        <v>1755</v>
      </c>
      <c r="B153" s="178" t="s">
        <v>574</v>
      </c>
      <c r="C153" s="183" t="s">
        <v>1205</v>
      </c>
      <c r="D153" s="183" t="s">
        <v>1205</v>
      </c>
      <c r="E153" s="126"/>
      <c r="F153" s="183" t="s">
        <v>1205</v>
      </c>
      <c r="G153" s="68"/>
    </row>
    <row r="154" spans="1:7">
      <c r="A154" s="51" t="s">
        <v>1756</v>
      </c>
      <c r="B154" s="178" t="s">
        <v>574</v>
      </c>
      <c r="C154" s="183" t="s">
        <v>1205</v>
      </c>
      <c r="D154" s="183" t="s">
        <v>1205</v>
      </c>
      <c r="E154" s="126"/>
      <c r="F154" s="183" t="s">
        <v>1205</v>
      </c>
      <c r="G154" s="68"/>
    </row>
    <row r="155" spans="1:7">
      <c r="A155" s="51" t="s">
        <v>1757</v>
      </c>
      <c r="B155" s="178" t="s">
        <v>574</v>
      </c>
      <c r="C155" s="183" t="s">
        <v>1205</v>
      </c>
      <c r="D155" s="183" t="s">
        <v>1205</v>
      </c>
      <c r="E155" s="126"/>
      <c r="F155" s="183" t="s">
        <v>1205</v>
      </c>
      <c r="G155" s="68"/>
    </row>
    <row r="156" spans="1:7">
      <c r="A156" s="51" t="s">
        <v>1758</v>
      </c>
      <c r="B156" s="178" t="s">
        <v>574</v>
      </c>
      <c r="C156" s="183" t="s">
        <v>1205</v>
      </c>
      <c r="D156" s="183" t="s">
        <v>1205</v>
      </c>
      <c r="E156" s="126"/>
      <c r="F156" s="183" t="s">
        <v>1205</v>
      </c>
      <c r="G156" s="68"/>
    </row>
    <row r="157" spans="1:7">
      <c r="A157" s="51" t="s">
        <v>1759</v>
      </c>
      <c r="B157" s="178" t="s">
        <v>574</v>
      </c>
      <c r="C157" s="183" t="s">
        <v>1205</v>
      </c>
      <c r="D157" s="183" t="s">
        <v>1205</v>
      </c>
      <c r="E157" s="126"/>
      <c r="F157" s="183" t="s">
        <v>1205</v>
      </c>
      <c r="G157" s="68"/>
    </row>
    <row r="158" spans="1:7">
      <c r="A158" s="51" t="s">
        <v>1760</v>
      </c>
      <c r="B158" s="178" t="s">
        <v>574</v>
      </c>
      <c r="C158" s="183" t="s">
        <v>1205</v>
      </c>
      <c r="D158" s="183" t="s">
        <v>1205</v>
      </c>
      <c r="E158" s="126"/>
      <c r="F158" s="183" t="s">
        <v>1205</v>
      </c>
      <c r="G158" s="68"/>
    </row>
    <row r="159" spans="1:7">
      <c r="A159" s="51" t="s">
        <v>1761</v>
      </c>
      <c r="B159" s="178" t="s">
        <v>574</v>
      </c>
      <c r="C159" s="183" t="s">
        <v>1205</v>
      </c>
      <c r="D159" s="183" t="s">
        <v>1205</v>
      </c>
      <c r="E159" s="126"/>
      <c r="F159" s="183" t="s">
        <v>1205</v>
      </c>
      <c r="G159" s="68"/>
    </row>
    <row r="160" spans="1:7">
      <c r="A160" s="51" t="s">
        <v>1762</v>
      </c>
      <c r="B160" s="178" t="s">
        <v>574</v>
      </c>
      <c r="C160" s="183" t="s">
        <v>1205</v>
      </c>
      <c r="D160" s="183" t="s">
        <v>1205</v>
      </c>
      <c r="E160" s="126"/>
      <c r="F160" s="183" t="s">
        <v>1205</v>
      </c>
      <c r="G160" s="68"/>
    </row>
    <row r="161" spans="1:7">
      <c r="A161" s="51" t="s">
        <v>1763</v>
      </c>
      <c r="B161" s="178" t="s">
        <v>574</v>
      </c>
      <c r="C161" s="183" t="s">
        <v>1205</v>
      </c>
      <c r="D161" s="183" t="s">
        <v>1205</v>
      </c>
      <c r="E161" s="126"/>
      <c r="F161" s="183" t="s">
        <v>1205</v>
      </c>
      <c r="G161" s="68"/>
    </row>
    <row r="162" spans="1:7">
      <c r="A162" s="51" t="s">
        <v>1764</v>
      </c>
      <c r="B162" s="178" t="s">
        <v>574</v>
      </c>
      <c r="C162" s="183" t="s">
        <v>1205</v>
      </c>
      <c r="D162" s="183" t="s">
        <v>1205</v>
      </c>
      <c r="E162" s="126"/>
      <c r="F162" s="183" t="s">
        <v>1205</v>
      </c>
      <c r="G162" s="68"/>
    </row>
    <row r="163" spans="1:7">
      <c r="A163" s="51" t="s">
        <v>1765</v>
      </c>
      <c r="B163" s="178" t="s">
        <v>574</v>
      </c>
      <c r="C163" s="183" t="s">
        <v>1205</v>
      </c>
      <c r="D163" s="183" t="s">
        <v>1205</v>
      </c>
      <c r="E163" s="126"/>
      <c r="F163" s="183" t="s">
        <v>1205</v>
      </c>
      <c r="G163" s="68"/>
    </row>
    <row r="164" spans="1:7">
      <c r="A164" s="51" t="s">
        <v>1766</v>
      </c>
      <c r="B164" s="178" t="s">
        <v>574</v>
      </c>
      <c r="C164" s="183" t="s">
        <v>1205</v>
      </c>
      <c r="D164" s="183" t="s">
        <v>1205</v>
      </c>
      <c r="E164" s="126"/>
      <c r="F164" s="183" t="s">
        <v>1205</v>
      </c>
      <c r="G164" s="68"/>
    </row>
    <row r="165" spans="1:7">
      <c r="A165" s="51" t="s">
        <v>1767</v>
      </c>
      <c r="B165" s="178" t="s">
        <v>574</v>
      </c>
      <c r="C165" s="183" t="s">
        <v>1205</v>
      </c>
      <c r="D165" s="183" t="s">
        <v>1205</v>
      </c>
      <c r="E165" s="126"/>
      <c r="F165" s="183" t="s">
        <v>1205</v>
      </c>
      <c r="G165" s="68"/>
    </row>
    <row r="166" spans="1:7">
      <c r="A166" s="51" t="s">
        <v>1768</v>
      </c>
      <c r="B166" s="178" t="s">
        <v>574</v>
      </c>
      <c r="C166" s="183" t="s">
        <v>1205</v>
      </c>
      <c r="D166" s="183" t="s">
        <v>1205</v>
      </c>
      <c r="E166" s="126"/>
      <c r="F166" s="183" t="s">
        <v>1205</v>
      </c>
      <c r="G166" s="68"/>
    </row>
    <row r="167" spans="1:7">
      <c r="A167" s="51" t="s">
        <v>1769</v>
      </c>
      <c r="B167" s="178" t="s">
        <v>574</v>
      </c>
      <c r="C167" s="183" t="s">
        <v>1205</v>
      </c>
      <c r="D167" s="183" t="s">
        <v>1205</v>
      </c>
      <c r="E167" s="126"/>
      <c r="F167" s="183" t="s">
        <v>1205</v>
      </c>
      <c r="G167" s="68"/>
    </row>
    <row r="168" spans="1:7">
      <c r="A168" s="51" t="s">
        <v>1770</v>
      </c>
      <c r="B168" s="178" t="s">
        <v>574</v>
      </c>
      <c r="C168" s="183" t="s">
        <v>1205</v>
      </c>
      <c r="D168" s="183" t="s">
        <v>1205</v>
      </c>
      <c r="E168" s="126"/>
      <c r="F168" s="183" t="s">
        <v>1205</v>
      </c>
      <c r="G168" s="68"/>
    </row>
    <row r="169" spans="1:7">
      <c r="A169" s="51" t="s">
        <v>1771</v>
      </c>
      <c r="B169" s="178" t="s">
        <v>574</v>
      </c>
      <c r="C169" s="183" t="s">
        <v>1205</v>
      </c>
      <c r="D169" s="183" t="s">
        <v>1205</v>
      </c>
      <c r="E169" s="126"/>
      <c r="F169" s="183" t="s">
        <v>1205</v>
      </c>
      <c r="G169" s="68"/>
    </row>
    <row r="170" spans="1:7">
      <c r="A170" s="70"/>
      <c r="B170" s="70" t="s">
        <v>605</v>
      </c>
      <c r="C170" s="70" t="s">
        <v>481</v>
      </c>
      <c r="D170" s="70" t="s">
        <v>482</v>
      </c>
      <c r="E170" s="70"/>
      <c r="F170" s="70" t="s">
        <v>449</v>
      </c>
      <c r="G170" s="70"/>
    </row>
    <row r="171" spans="1:7">
      <c r="A171" s="51" t="s">
        <v>1772</v>
      </c>
      <c r="B171" s="51" t="s">
        <v>607</v>
      </c>
      <c r="C171" s="183" t="s">
        <v>1205</v>
      </c>
      <c r="D171" s="183" t="s">
        <v>1205</v>
      </c>
      <c r="E171" s="127"/>
      <c r="F171" s="183" t="s">
        <v>1205</v>
      </c>
      <c r="G171" s="68"/>
    </row>
    <row r="172" spans="1:7">
      <c r="A172" s="51" t="s">
        <v>1773</v>
      </c>
      <c r="B172" s="51" t="s">
        <v>609</v>
      </c>
      <c r="C172" s="183" t="s">
        <v>1205</v>
      </c>
      <c r="D172" s="183" t="s">
        <v>1205</v>
      </c>
      <c r="E172" s="127"/>
      <c r="F172" s="183" t="s">
        <v>1205</v>
      </c>
      <c r="G172" s="68"/>
    </row>
    <row r="173" spans="1:7">
      <c r="A173" s="51" t="s">
        <v>1774</v>
      </c>
      <c r="B173" s="51" t="s">
        <v>138</v>
      </c>
      <c r="C173" s="183" t="s">
        <v>1205</v>
      </c>
      <c r="D173" s="183" t="s">
        <v>1205</v>
      </c>
      <c r="E173" s="127"/>
      <c r="F173" s="183" t="s">
        <v>1205</v>
      </c>
      <c r="G173" s="68"/>
    </row>
    <row r="174" spans="1:7">
      <c r="A174" s="51" t="s">
        <v>1775</v>
      </c>
      <c r="B174" s="163"/>
      <c r="C174" s="183"/>
      <c r="D174" s="183"/>
      <c r="E174" s="127"/>
      <c r="F174" s="183"/>
      <c r="G174" s="68"/>
    </row>
    <row r="175" spans="1:7">
      <c r="A175" s="51" t="s">
        <v>1776</v>
      </c>
      <c r="B175" s="163"/>
      <c r="C175" s="183"/>
      <c r="D175" s="183"/>
      <c r="E175" s="127"/>
      <c r="F175" s="183"/>
      <c r="G175" s="68"/>
    </row>
    <row r="176" spans="1:7">
      <c r="A176" s="51" t="s">
        <v>1777</v>
      </c>
      <c r="B176" s="163"/>
      <c r="C176" s="183"/>
      <c r="D176" s="183"/>
      <c r="E176" s="127"/>
      <c r="F176" s="183"/>
      <c r="G176" s="68"/>
    </row>
    <row r="177" spans="1:7">
      <c r="A177" s="51" t="s">
        <v>1778</v>
      </c>
      <c r="B177" s="163"/>
      <c r="C177" s="183"/>
      <c r="D177" s="183"/>
      <c r="E177" s="127"/>
      <c r="F177" s="183"/>
      <c r="G177" s="68"/>
    </row>
    <row r="178" spans="1:7">
      <c r="A178" s="51" t="s">
        <v>1779</v>
      </c>
      <c r="B178" s="163"/>
      <c r="C178" s="183"/>
      <c r="D178" s="183"/>
      <c r="E178" s="127"/>
      <c r="F178" s="183"/>
      <c r="G178" s="68"/>
    </row>
    <row r="179" spans="1:7">
      <c r="A179" s="51" t="s">
        <v>1780</v>
      </c>
      <c r="B179" s="163"/>
      <c r="C179" s="183"/>
      <c r="D179" s="183"/>
      <c r="E179" s="127"/>
      <c r="F179" s="183"/>
      <c r="G179" s="68"/>
    </row>
    <row r="180" spans="1:7">
      <c r="A180" s="70"/>
      <c r="B180" s="70" t="s">
        <v>617</v>
      </c>
      <c r="C180" s="70" t="s">
        <v>481</v>
      </c>
      <c r="D180" s="70" t="s">
        <v>482</v>
      </c>
      <c r="E180" s="70"/>
      <c r="F180" s="70" t="s">
        <v>449</v>
      </c>
      <c r="G180" s="70"/>
    </row>
    <row r="181" spans="1:7">
      <c r="A181" s="51" t="s">
        <v>1781</v>
      </c>
      <c r="B181" s="51" t="s">
        <v>619</v>
      </c>
      <c r="C181" s="183" t="s">
        <v>1205</v>
      </c>
      <c r="D181" s="183" t="s">
        <v>1205</v>
      </c>
      <c r="E181" s="127"/>
      <c r="F181" s="183" t="s">
        <v>1205</v>
      </c>
      <c r="G181" s="68"/>
    </row>
    <row r="182" spans="1:7">
      <c r="A182" s="51" t="s">
        <v>1782</v>
      </c>
      <c r="B182" s="51" t="s">
        <v>621</v>
      </c>
      <c r="C182" s="183" t="s">
        <v>1205</v>
      </c>
      <c r="D182" s="183" t="s">
        <v>1205</v>
      </c>
      <c r="E182" s="127"/>
      <c r="F182" s="183" t="s">
        <v>1205</v>
      </c>
      <c r="G182" s="68"/>
    </row>
    <row r="183" spans="1:7">
      <c r="A183" s="51" t="s">
        <v>1783</v>
      </c>
      <c r="B183" s="51" t="s">
        <v>138</v>
      </c>
      <c r="C183" s="183" t="s">
        <v>1205</v>
      </c>
      <c r="D183" s="183" t="s">
        <v>1205</v>
      </c>
      <c r="E183" s="127"/>
      <c r="F183" s="183" t="s">
        <v>1205</v>
      </c>
      <c r="G183" s="68"/>
    </row>
    <row r="184" spans="1:7">
      <c r="A184" s="51" t="s">
        <v>1784</v>
      </c>
      <c r="B184" s="163"/>
      <c r="C184" s="163"/>
      <c r="D184" s="163"/>
      <c r="E184" s="49"/>
      <c r="F184" s="163"/>
      <c r="G184" s="68"/>
    </row>
    <row r="185" spans="1:7">
      <c r="A185" s="51" t="s">
        <v>1785</v>
      </c>
      <c r="B185" s="163"/>
      <c r="C185" s="163"/>
      <c r="D185" s="163"/>
      <c r="E185" s="49"/>
      <c r="F185" s="163"/>
      <c r="G185" s="68"/>
    </row>
    <row r="186" spans="1:7">
      <c r="A186" s="51" t="s">
        <v>1786</v>
      </c>
      <c r="B186" s="163"/>
      <c r="C186" s="163"/>
      <c r="D186" s="163"/>
      <c r="E186" s="49"/>
      <c r="F186" s="163"/>
      <c r="G186" s="68"/>
    </row>
    <row r="187" spans="1:7">
      <c r="A187" s="51" t="s">
        <v>1787</v>
      </c>
      <c r="B187" s="163"/>
      <c r="C187" s="163"/>
      <c r="D187" s="163"/>
      <c r="E187" s="49"/>
      <c r="F187" s="163"/>
      <c r="G187" s="68"/>
    </row>
    <row r="188" spans="1:7">
      <c r="A188" s="51" t="s">
        <v>1788</v>
      </c>
      <c r="B188" s="163"/>
      <c r="C188" s="163"/>
      <c r="D188" s="163"/>
      <c r="E188" s="49"/>
      <c r="F188" s="163"/>
      <c r="G188" s="68"/>
    </row>
    <row r="189" spans="1:7">
      <c r="A189" s="51" t="s">
        <v>1789</v>
      </c>
      <c r="B189" s="163"/>
      <c r="C189" s="163"/>
      <c r="D189" s="163"/>
      <c r="E189" s="49"/>
      <c r="F189" s="163"/>
      <c r="G189" s="68"/>
    </row>
    <row r="190" spans="1:7">
      <c r="A190" s="70"/>
      <c r="B190" s="70" t="s">
        <v>629</v>
      </c>
      <c r="C190" s="70" t="s">
        <v>481</v>
      </c>
      <c r="D190" s="70" t="s">
        <v>482</v>
      </c>
      <c r="E190" s="70"/>
      <c r="F190" s="70" t="s">
        <v>449</v>
      </c>
      <c r="G190" s="70"/>
    </row>
    <row r="191" spans="1:7">
      <c r="A191" s="51" t="s">
        <v>1790</v>
      </c>
      <c r="B191" s="47" t="s">
        <v>631</v>
      </c>
      <c r="C191" s="183" t="s">
        <v>1205</v>
      </c>
      <c r="D191" s="183" t="s">
        <v>1205</v>
      </c>
      <c r="E191" s="127"/>
      <c r="F191" s="183" t="s">
        <v>1205</v>
      </c>
      <c r="G191" s="68"/>
    </row>
    <row r="192" spans="1:7">
      <c r="A192" s="51" t="s">
        <v>1791</v>
      </c>
      <c r="B192" s="47" t="s">
        <v>633</v>
      </c>
      <c r="C192" s="183" t="s">
        <v>1205</v>
      </c>
      <c r="D192" s="183" t="s">
        <v>1205</v>
      </c>
      <c r="E192" s="127"/>
      <c r="F192" s="183" t="s">
        <v>1205</v>
      </c>
      <c r="G192" s="68"/>
    </row>
    <row r="193" spans="1:7">
      <c r="A193" s="51" t="s">
        <v>1792</v>
      </c>
      <c r="B193" s="47" t="s">
        <v>635</v>
      </c>
      <c r="C193" s="183" t="s">
        <v>1205</v>
      </c>
      <c r="D193" s="183" t="s">
        <v>1205</v>
      </c>
      <c r="E193" s="126"/>
      <c r="F193" s="183" t="s">
        <v>1205</v>
      </c>
      <c r="G193" s="68"/>
    </row>
    <row r="194" spans="1:7">
      <c r="A194" s="51" t="s">
        <v>1793</v>
      </c>
      <c r="B194" s="47" t="s">
        <v>637</v>
      </c>
      <c r="C194" s="183" t="s">
        <v>1205</v>
      </c>
      <c r="D194" s="183" t="s">
        <v>1205</v>
      </c>
      <c r="E194" s="126"/>
      <c r="F194" s="183" t="s">
        <v>1205</v>
      </c>
      <c r="G194" s="68"/>
    </row>
    <row r="195" spans="1:7">
      <c r="A195" s="51" t="s">
        <v>1794</v>
      </c>
      <c r="B195" s="47" t="s">
        <v>639</v>
      </c>
      <c r="C195" s="183" t="s">
        <v>1205</v>
      </c>
      <c r="D195" s="183" t="s">
        <v>1205</v>
      </c>
      <c r="E195" s="126"/>
      <c r="F195" s="183" t="s">
        <v>1205</v>
      </c>
      <c r="G195" s="68"/>
    </row>
    <row r="196" spans="1:7">
      <c r="A196" s="51" t="s">
        <v>2279</v>
      </c>
      <c r="B196" s="181"/>
      <c r="C196" s="183"/>
      <c r="D196" s="183"/>
      <c r="E196" s="126"/>
      <c r="F196" s="183"/>
      <c r="G196" s="68"/>
    </row>
    <row r="197" spans="1:7">
      <c r="A197" s="51" t="s">
        <v>2280</v>
      </c>
      <c r="B197" s="181"/>
      <c r="C197" s="183"/>
      <c r="D197" s="183"/>
      <c r="E197" s="126"/>
      <c r="F197" s="183"/>
      <c r="G197" s="68"/>
    </row>
    <row r="198" spans="1:7">
      <c r="A198" s="51" t="s">
        <v>2281</v>
      </c>
      <c r="B198" s="196"/>
      <c r="C198" s="183"/>
      <c r="D198" s="183"/>
      <c r="E198" s="126"/>
      <c r="F198" s="183"/>
      <c r="G198" s="68"/>
    </row>
    <row r="199" spans="1:7">
      <c r="A199" s="51" t="s">
        <v>2282</v>
      </c>
      <c r="B199" s="196"/>
      <c r="C199" s="183"/>
      <c r="D199" s="183"/>
      <c r="E199" s="126"/>
      <c r="F199" s="183"/>
      <c r="G199" s="68"/>
    </row>
    <row r="200" spans="1:7">
      <c r="A200" s="70"/>
      <c r="B200" s="70" t="s">
        <v>644</v>
      </c>
      <c r="C200" s="70" t="s">
        <v>481</v>
      </c>
      <c r="D200" s="70" t="s">
        <v>482</v>
      </c>
      <c r="E200" s="70"/>
      <c r="F200" s="70" t="s">
        <v>449</v>
      </c>
      <c r="G200" s="70"/>
    </row>
    <row r="201" spans="1:7">
      <c r="A201" s="51" t="s">
        <v>1795</v>
      </c>
      <c r="B201" s="51" t="s">
        <v>646</v>
      </c>
      <c r="C201" s="183" t="s">
        <v>1205</v>
      </c>
      <c r="D201" s="183" t="s">
        <v>1205</v>
      </c>
      <c r="E201" s="127"/>
      <c r="F201" s="183" t="s">
        <v>1205</v>
      </c>
      <c r="G201" s="68"/>
    </row>
    <row r="202" spans="1:7">
      <c r="A202" s="51" t="s">
        <v>2283</v>
      </c>
      <c r="B202" s="197"/>
      <c r="C202" s="183"/>
      <c r="D202" s="183"/>
      <c r="E202" s="127"/>
      <c r="F202" s="183"/>
      <c r="G202" s="68"/>
    </row>
    <row r="203" spans="1:7">
      <c r="A203" s="51" t="s">
        <v>2284</v>
      </c>
      <c r="B203" s="197"/>
      <c r="C203" s="183"/>
      <c r="D203" s="183"/>
      <c r="E203" s="127"/>
      <c r="F203" s="183"/>
      <c r="G203" s="68"/>
    </row>
    <row r="204" spans="1:7">
      <c r="A204" s="51" t="s">
        <v>2285</v>
      </c>
      <c r="B204" s="197"/>
      <c r="C204" s="183"/>
      <c r="D204" s="183"/>
      <c r="E204" s="127"/>
      <c r="F204" s="183"/>
      <c r="G204" s="68"/>
    </row>
    <row r="205" spans="1:7">
      <c r="A205" s="51" t="s">
        <v>2286</v>
      </c>
      <c r="B205" s="197"/>
      <c r="C205" s="183"/>
      <c r="D205" s="183"/>
      <c r="E205" s="127"/>
      <c r="F205" s="183"/>
      <c r="G205" s="68"/>
    </row>
    <row r="206" spans="1:7">
      <c r="A206" s="51" t="s">
        <v>2287</v>
      </c>
      <c r="B206" s="178"/>
      <c r="C206" s="178"/>
      <c r="D206" s="178"/>
      <c r="E206" s="68"/>
      <c r="F206" s="178"/>
      <c r="G206" s="68"/>
    </row>
    <row r="207" spans="1:7">
      <c r="A207" s="51" t="s">
        <v>2288</v>
      </c>
      <c r="B207" s="178"/>
      <c r="C207" s="178"/>
      <c r="D207" s="178"/>
      <c r="E207" s="68"/>
      <c r="F207" s="178"/>
      <c r="G207" s="68"/>
    </row>
    <row r="208" spans="1:7">
      <c r="A208" s="51" t="s">
        <v>2289</v>
      </c>
      <c r="B208" s="178"/>
      <c r="C208" s="178"/>
      <c r="D208" s="178"/>
      <c r="E208" s="68"/>
      <c r="F208" s="178"/>
      <c r="G208" s="68"/>
    </row>
    <row r="209" spans="1:7" ht="18.75">
      <c r="A209" s="122"/>
      <c r="B209" s="150" t="s">
        <v>3019</v>
      </c>
      <c r="C209" s="149"/>
      <c r="D209" s="149"/>
      <c r="E209" s="149"/>
      <c r="F209" s="149"/>
      <c r="G209" s="149"/>
    </row>
    <row r="210" spans="1:7">
      <c r="A210" s="70"/>
      <c r="B210" s="70" t="s">
        <v>650</v>
      </c>
      <c r="C210" s="70" t="s">
        <v>651</v>
      </c>
      <c r="D210" s="70" t="s">
        <v>652</v>
      </c>
      <c r="E210" s="70"/>
      <c r="F210" s="70" t="s">
        <v>481</v>
      </c>
      <c r="G210" s="70" t="s">
        <v>653</v>
      </c>
    </row>
    <row r="211" spans="1:7">
      <c r="A211" s="51" t="s">
        <v>1796</v>
      </c>
      <c r="B211" s="68" t="s">
        <v>655</v>
      </c>
      <c r="C211" s="166" t="s">
        <v>1205</v>
      </c>
      <c r="D211" s="51"/>
      <c r="E211" s="65"/>
      <c r="F211" s="83"/>
      <c r="G211" s="83"/>
    </row>
    <row r="212" spans="1:7">
      <c r="A212" s="65"/>
      <c r="B212" s="94"/>
      <c r="C212" s="65"/>
      <c r="D212" s="65"/>
      <c r="E212" s="65"/>
      <c r="F212" s="83"/>
      <c r="G212" s="83"/>
    </row>
    <row r="213" spans="1:7">
      <c r="A213" s="51"/>
      <c r="B213" s="68" t="s">
        <v>656</v>
      </c>
      <c r="C213" s="65"/>
      <c r="D213" s="65"/>
      <c r="E213" s="65"/>
      <c r="F213" s="83"/>
      <c r="G213" s="83"/>
    </row>
    <row r="214" spans="1:7">
      <c r="A214" s="51" t="s">
        <v>1797</v>
      </c>
      <c r="B214" s="178" t="s">
        <v>1205</v>
      </c>
      <c r="C214" s="166" t="s">
        <v>1205</v>
      </c>
      <c r="D214" s="184" t="s">
        <v>1205</v>
      </c>
      <c r="E214" s="65"/>
      <c r="F214" s="138" t="str">
        <f>IF($C$238=0,"",IF(C214="[for completion]","",IF(C214="","",C214/$C$238)))</f>
        <v/>
      </c>
      <c r="G214" s="138" t="str">
        <f>IF($D$238=0,"",IF(D214="[for completion]","",IF(D214="","",D214/$D$238)))</f>
        <v/>
      </c>
    </row>
    <row r="215" spans="1:7">
      <c r="A215" s="51" t="s">
        <v>1798</v>
      </c>
      <c r="B215" s="178" t="s">
        <v>1205</v>
      </c>
      <c r="C215" s="166" t="s">
        <v>1205</v>
      </c>
      <c r="D215" s="184" t="s">
        <v>1205</v>
      </c>
      <c r="E215" s="65"/>
      <c r="F215" s="138" t="str">
        <f t="shared" ref="F215:F237" si="1">IF($C$238=0,"",IF(C215="[for completion]","",IF(C215="","",C215/$C$238)))</f>
        <v/>
      </c>
      <c r="G215" s="138" t="str">
        <f t="shared" ref="G215:G237" si="2">IF($D$238=0,"",IF(D215="[for completion]","",IF(D215="","",D215/$D$238)))</f>
        <v/>
      </c>
    </row>
    <row r="216" spans="1:7">
      <c r="A216" s="51" t="s">
        <v>1799</v>
      </c>
      <c r="B216" s="178" t="s">
        <v>1205</v>
      </c>
      <c r="C216" s="166" t="s">
        <v>1205</v>
      </c>
      <c r="D216" s="184" t="s">
        <v>1205</v>
      </c>
      <c r="E216" s="65"/>
      <c r="F216" s="138" t="str">
        <f t="shared" si="1"/>
        <v/>
      </c>
      <c r="G216" s="138" t="str">
        <f t="shared" si="2"/>
        <v/>
      </c>
    </row>
    <row r="217" spans="1:7">
      <c r="A217" s="51" t="s">
        <v>1800</v>
      </c>
      <c r="B217" s="178" t="s">
        <v>1205</v>
      </c>
      <c r="C217" s="166" t="s">
        <v>1205</v>
      </c>
      <c r="D217" s="184" t="s">
        <v>1205</v>
      </c>
      <c r="E217" s="65"/>
      <c r="F217" s="138" t="str">
        <f t="shared" si="1"/>
        <v/>
      </c>
      <c r="G217" s="138" t="str">
        <f t="shared" si="2"/>
        <v/>
      </c>
    </row>
    <row r="218" spans="1:7">
      <c r="A218" s="51" t="s">
        <v>1801</v>
      </c>
      <c r="B218" s="178" t="s">
        <v>1205</v>
      </c>
      <c r="C218" s="166" t="s">
        <v>1205</v>
      </c>
      <c r="D218" s="184" t="s">
        <v>1205</v>
      </c>
      <c r="E218" s="65"/>
      <c r="F218" s="138" t="str">
        <f t="shared" si="1"/>
        <v/>
      </c>
      <c r="G218" s="138" t="str">
        <f t="shared" si="2"/>
        <v/>
      </c>
    </row>
    <row r="219" spans="1:7">
      <c r="A219" s="51" t="s">
        <v>1802</v>
      </c>
      <c r="B219" s="178" t="s">
        <v>1205</v>
      </c>
      <c r="C219" s="166" t="s">
        <v>1205</v>
      </c>
      <c r="D219" s="184" t="s">
        <v>1205</v>
      </c>
      <c r="E219" s="65"/>
      <c r="F219" s="138" t="str">
        <f t="shared" si="1"/>
        <v/>
      </c>
      <c r="G219" s="138" t="str">
        <f t="shared" si="2"/>
        <v/>
      </c>
    </row>
    <row r="220" spans="1:7">
      <c r="A220" s="51" t="s">
        <v>1803</v>
      </c>
      <c r="B220" s="178" t="s">
        <v>1205</v>
      </c>
      <c r="C220" s="166" t="s">
        <v>1205</v>
      </c>
      <c r="D220" s="184" t="s">
        <v>1205</v>
      </c>
      <c r="E220" s="65"/>
      <c r="F220" s="138" t="str">
        <f t="shared" si="1"/>
        <v/>
      </c>
      <c r="G220" s="138" t="str">
        <f t="shared" si="2"/>
        <v/>
      </c>
    </row>
    <row r="221" spans="1:7">
      <c r="A221" s="51" t="s">
        <v>1804</v>
      </c>
      <c r="B221" s="178" t="s">
        <v>1205</v>
      </c>
      <c r="C221" s="166" t="s">
        <v>1205</v>
      </c>
      <c r="D221" s="184" t="s">
        <v>1205</v>
      </c>
      <c r="E221" s="65"/>
      <c r="F221" s="138" t="str">
        <f t="shared" si="1"/>
        <v/>
      </c>
      <c r="G221" s="138" t="str">
        <f t="shared" si="2"/>
        <v/>
      </c>
    </row>
    <row r="222" spans="1:7">
      <c r="A222" s="51" t="s">
        <v>1805</v>
      </c>
      <c r="B222" s="178" t="s">
        <v>1205</v>
      </c>
      <c r="C222" s="166" t="s">
        <v>1205</v>
      </c>
      <c r="D222" s="184" t="s">
        <v>1205</v>
      </c>
      <c r="E222" s="65"/>
      <c r="F222" s="138" t="str">
        <f t="shared" si="1"/>
        <v/>
      </c>
      <c r="G222" s="138" t="str">
        <f t="shared" si="2"/>
        <v/>
      </c>
    </row>
    <row r="223" spans="1:7">
      <c r="A223" s="51" t="s">
        <v>1806</v>
      </c>
      <c r="B223" s="178" t="s">
        <v>1205</v>
      </c>
      <c r="C223" s="166" t="s">
        <v>1205</v>
      </c>
      <c r="D223" s="184" t="s">
        <v>1205</v>
      </c>
      <c r="E223" s="68"/>
      <c r="F223" s="138" t="str">
        <f t="shared" si="1"/>
        <v/>
      </c>
      <c r="G223" s="138" t="str">
        <f t="shared" si="2"/>
        <v/>
      </c>
    </row>
    <row r="224" spans="1:7">
      <c r="A224" s="51" t="s">
        <v>1807</v>
      </c>
      <c r="B224" s="178" t="s">
        <v>1205</v>
      </c>
      <c r="C224" s="166" t="s">
        <v>1205</v>
      </c>
      <c r="D224" s="184" t="s">
        <v>1205</v>
      </c>
      <c r="E224" s="68"/>
      <c r="F224" s="138" t="str">
        <f t="shared" si="1"/>
        <v/>
      </c>
      <c r="G224" s="138" t="str">
        <f t="shared" si="2"/>
        <v/>
      </c>
    </row>
    <row r="225" spans="1:7">
      <c r="A225" s="51" t="s">
        <v>1808</v>
      </c>
      <c r="B225" s="178" t="s">
        <v>1205</v>
      </c>
      <c r="C225" s="166" t="s">
        <v>1205</v>
      </c>
      <c r="D225" s="184" t="s">
        <v>1205</v>
      </c>
      <c r="E225" s="68"/>
      <c r="F225" s="138" t="str">
        <f t="shared" si="1"/>
        <v/>
      </c>
      <c r="G225" s="138" t="str">
        <f t="shared" si="2"/>
        <v/>
      </c>
    </row>
    <row r="226" spans="1:7">
      <c r="A226" s="51" t="s">
        <v>1809</v>
      </c>
      <c r="B226" s="178" t="s">
        <v>1205</v>
      </c>
      <c r="C226" s="166" t="s">
        <v>1205</v>
      </c>
      <c r="D226" s="184" t="s">
        <v>1205</v>
      </c>
      <c r="E226" s="68"/>
      <c r="F226" s="138" t="str">
        <f t="shared" si="1"/>
        <v/>
      </c>
      <c r="G226" s="138" t="str">
        <f t="shared" si="2"/>
        <v/>
      </c>
    </row>
    <row r="227" spans="1:7">
      <c r="A227" s="51" t="s">
        <v>1810</v>
      </c>
      <c r="B227" s="178" t="s">
        <v>1205</v>
      </c>
      <c r="C227" s="166" t="s">
        <v>1205</v>
      </c>
      <c r="D227" s="184" t="s">
        <v>1205</v>
      </c>
      <c r="E227" s="68"/>
      <c r="F227" s="138" t="str">
        <f t="shared" si="1"/>
        <v/>
      </c>
      <c r="G227" s="138" t="str">
        <f t="shared" si="2"/>
        <v/>
      </c>
    </row>
    <row r="228" spans="1:7">
      <c r="A228" s="51" t="s">
        <v>1811</v>
      </c>
      <c r="B228" s="178" t="s">
        <v>1205</v>
      </c>
      <c r="C228" s="166" t="s">
        <v>1205</v>
      </c>
      <c r="D228" s="184" t="s">
        <v>1205</v>
      </c>
      <c r="E228" s="68"/>
      <c r="F228" s="138" t="str">
        <f t="shared" si="1"/>
        <v/>
      </c>
      <c r="G228" s="138" t="str">
        <f t="shared" si="2"/>
        <v/>
      </c>
    </row>
    <row r="229" spans="1:7">
      <c r="A229" s="51" t="s">
        <v>1812</v>
      </c>
      <c r="B229" s="178" t="s">
        <v>1205</v>
      </c>
      <c r="C229" s="166" t="s">
        <v>1205</v>
      </c>
      <c r="D229" s="184" t="s">
        <v>1205</v>
      </c>
      <c r="E229" s="51"/>
      <c r="F229" s="138" t="str">
        <f t="shared" si="1"/>
        <v/>
      </c>
      <c r="G229" s="138" t="str">
        <f t="shared" si="2"/>
        <v/>
      </c>
    </row>
    <row r="230" spans="1:7">
      <c r="A230" s="51" t="s">
        <v>1813</v>
      </c>
      <c r="B230" s="178" t="s">
        <v>1205</v>
      </c>
      <c r="C230" s="166" t="s">
        <v>1205</v>
      </c>
      <c r="D230" s="184" t="s">
        <v>1205</v>
      </c>
      <c r="E230" s="120"/>
      <c r="F230" s="138" t="str">
        <f t="shared" si="1"/>
        <v/>
      </c>
      <c r="G230" s="138" t="str">
        <f t="shared" si="2"/>
        <v/>
      </c>
    </row>
    <row r="231" spans="1:7">
      <c r="A231" s="51" t="s">
        <v>1814</v>
      </c>
      <c r="B231" s="178" t="s">
        <v>1205</v>
      </c>
      <c r="C231" s="166" t="s">
        <v>1205</v>
      </c>
      <c r="D231" s="184" t="s">
        <v>1205</v>
      </c>
      <c r="E231" s="120"/>
      <c r="F231" s="138" t="str">
        <f t="shared" si="1"/>
        <v/>
      </c>
      <c r="G231" s="138" t="str">
        <f t="shared" si="2"/>
        <v/>
      </c>
    </row>
    <row r="232" spans="1:7">
      <c r="A232" s="51" t="s">
        <v>1815</v>
      </c>
      <c r="B232" s="178" t="s">
        <v>1205</v>
      </c>
      <c r="C232" s="166" t="s">
        <v>1205</v>
      </c>
      <c r="D232" s="184" t="s">
        <v>1205</v>
      </c>
      <c r="E232" s="120"/>
      <c r="F232" s="138" t="str">
        <f t="shared" si="1"/>
        <v/>
      </c>
      <c r="G232" s="138" t="str">
        <f t="shared" si="2"/>
        <v/>
      </c>
    </row>
    <row r="233" spans="1:7">
      <c r="A233" s="51" t="s">
        <v>1816</v>
      </c>
      <c r="B233" s="178" t="s">
        <v>1205</v>
      </c>
      <c r="C233" s="166" t="s">
        <v>1205</v>
      </c>
      <c r="D233" s="184" t="s">
        <v>1205</v>
      </c>
      <c r="E233" s="120"/>
      <c r="F233" s="138" t="str">
        <f t="shared" si="1"/>
        <v/>
      </c>
      <c r="G233" s="138" t="str">
        <f t="shared" si="2"/>
        <v/>
      </c>
    </row>
    <row r="234" spans="1:7">
      <c r="A234" s="51" t="s">
        <v>1817</v>
      </c>
      <c r="B234" s="178" t="s">
        <v>1205</v>
      </c>
      <c r="C234" s="166" t="s">
        <v>1205</v>
      </c>
      <c r="D234" s="184" t="s">
        <v>1205</v>
      </c>
      <c r="E234" s="120"/>
      <c r="F234" s="138" t="str">
        <f t="shared" si="1"/>
        <v/>
      </c>
      <c r="G234" s="138" t="str">
        <f t="shared" si="2"/>
        <v/>
      </c>
    </row>
    <row r="235" spans="1:7">
      <c r="A235" s="51" t="s">
        <v>1818</v>
      </c>
      <c r="B235" s="178" t="s">
        <v>1205</v>
      </c>
      <c r="C235" s="166" t="s">
        <v>1205</v>
      </c>
      <c r="D235" s="184" t="s">
        <v>1205</v>
      </c>
      <c r="E235" s="120"/>
      <c r="F235" s="138" t="str">
        <f t="shared" si="1"/>
        <v/>
      </c>
      <c r="G235" s="138" t="str">
        <f t="shared" si="2"/>
        <v/>
      </c>
    </row>
    <row r="236" spans="1:7">
      <c r="A236" s="51" t="s">
        <v>1819</v>
      </c>
      <c r="B236" s="178" t="s">
        <v>1205</v>
      </c>
      <c r="C236" s="166" t="s">
        <v>1205</v>
      </c>
      <c r="D236" s="184" t="s">
        <v>1205</v>
      </c>
      <c r="E236" s="120"/>
      <c r="F236" s="138" t="str">
        <f t="shared" si="1"/>
        <v/>
      </c>
      <c r="G236" s="138" t="str">
        <f t="shared" si="2"/>
        <v/>
      </c>
    </row>
    <row r="237" spans="1:7">
      <c r="A237" s="51" t="s">
        <v>1820</v>
      </c>
      <c r="B237" s="178" t="s">
        <v>1205</v>
      </c>
      <c r="C237" s="166" t="s">
        <v>1205</v>
      </c>
      <c r="D237" s="184" t="s">
        <v>1205</v>
      </c>
      <c r="E237" s="120"/>
      <c r="F237" s="138" t="str">
        <f t="shared" si="1"/>
        <v/>
      </c>
      <c r="G237" s="138" t="str">
        <f t="shared" si="2"/>
        <v/>
      </c>
    </row>
    <row r="238" spans="1:7">
      <c r="A238" s="51" t="s">
        <v>1821</v>
      </c>
      <c r="B238" s="78" t="s">
        <v>140</v>
      </c>
      <c r="C238" s="133">
        <f>SUM(C214:C237)</f>
        <v>0</v>
      </c>
      <c r="D238" s="76">
        <f>SUM(D214:D237)</f>
        <v>0</v>
      </c>
      <c r="E238" s="120"/>
      <c r="F238" s="147">
        <f>SUM(F214:F237)</f>
        <v>0</v>
      </c>
      <c r="G238" s="147">
        <f>SUM(G214:G237)</f>
        <v>0</v>
      </c>
    </row>
    <row r="239" spans="1:7">
      <c r="A239" s="70"/>
      <c r="B239" s="70" t="s">
        <v>682</v>
      </c>
      <c r="C239" s="70" t="s">
        <v>651</v>
      </c>
      <c r="D239" s="70" t="s">
        <v>652</v>
      </c>
      <c r="E239" s="70"/>
      <c r="F239" s="70" t="s">
        <v>481</v>
      </c>
      <c r="G239" s="70" t="s">
        <v>653</v>
      </c>
    </row>
    <row r="240" spans="1:7">
      <c r="A240" s="51" t="s">
        <v>1822</v>
      </c>
      <c r="B240" s="51" t="s">
        <v>684</v>
      </c>
      <c r="C240" s="183" t="s">
        <v>81</v>
      </c>
      <c r="D240" s="51"/>
      <c r="E240" s="51"/>
      <c r="F240" s="146"/>
      <c r="G240" s="146"/>
    </row>
    <row r="241" spans="1:7">
      <c r="A241" s="51"/>
      <c r="B241" s="51"/>
      <c r="C241" s="51"/>
      <c r="D241" s="51"/>
      <c r="E241" s="51"/>
      <c r="F241" s="146"/>
      <c r="G241" s="146"/>
    </row>
    <row r="242" spans="1:7">
      <c r="A242" s="51"/>
      <c r="B242" s="68" t="s">
        <v>685</v>
      </c>
      <c r="C242" s="51"/>
      <c r="D242" s="51"/>
      <c r="E242" s="51"/>
      <c r="F242" s="146"/>
      <c r="G242" s="146"/>
    </row>
    <row r="243" spans="1:7">
      <c r="A243" s="51" t="s">
        <v>1823</v>
      </c>
      <c r="B243" s="51" t="s">
        <v>687</v>
      </c>
      <c r="C243" s="166" t="s">
        <v>1205</v>
      </c>
      <c r="D243" s="184" t="s">
        <v>1205</v>
      </c>
      <c r="E243" s="51"/>
      <c r="F243" s="138" t="str">
        <f>IF($C$251=0,"",IF(C243="[for completion]","",IF(C243="","",C243/$C$251)))</f>
        <v/>
      </c>
      <c r="G243" s="138" t="str">
        <f>IF($D$251=0,"",IF(D243="[for completion]","",IF(D243="","",D243/$D$251)))</f>
        <v/>
      </c>
    </row>
    <row r="244" spans="1:7">
      <c r="A244" s="51" t="s">
        <v>1824</v>
      </c>
      <c r="B244" s="51" t="s">
        <v>689</v>
      </c>
      <c r="C244" s="166" t="s">
        <v>1205</v>
      </c>
      <c r="D244" s="184" t="s">
        <v>1205</v>
      </c>
      <c r="E244" s="51"/>
      <c r="F244" s="138" t="str">
        <f t="shared" ref="F244:F250" si="3">IF($C$251=0,"",IF(C244="[for completion]","",IF(C244="","",C244/$C$251)))</f>
        <v/>
      </c>
      <c r="G244" s="138" t="str">
        <f t="shared" ref="G244:G250" si="4">IF($D$251=0,"",IF(D244="[for completion]","",IF(D244="","",D244/$D$251)))</f>
        <v/>
      </c>
    </row>
    <row r="245" spans="1:7">
      <c r="A245" s="51" t="s">
        <v>1825</v>
      </c>
      <c r="B245" s="51" t="s">
        <v>691</v>
      </c>
      <c r="C245" s="166" t="s">
        <v>1205</v>
      </c>
      <c r="D245" s="184" t="s">
        <v>1205</v>
      </c>
      <c r="E245" s="51"/>
      <c r="F245" s="138" t="str">
        <f t="shared" si="3"/>
        <v/>
      </c>
      <c r="G245" s="138" t="str">
        <f t="shared" si="4"/>
        <v/>
      </c>
    </row>
    <row r="246" spans="1:7">
      <c r="A246" s="51" t="s">
        <v>1826</v>
      </c>
      <c r="B246" s="51" t="s">
        <v>693</v>
      </c>
      <c r="C246" s="166" t="s">
        <v>1205</v>
      </c>
      <c r="D246" s="184" t="s">
        <v>1205</v>
      </c>
      <c r="E246" s="51"/>
      <c r="F246" s="138" t="str">
        <f t="shared" si="3"/>
        <v/>
      </c>
      <c r="G246" s="138" t="str">
        <f t="shared" si="4"/>
        <v/>
      </c>
    </row>
    <row r="247" spans="1:7">
      <c r="A247" s="51" t="s">
        <v>1827</v>
      </c>
      <c r="B247" s="51" t="s">
        <v>695</v>
      </c>
      <c r="C247" s="166" t="s">
        <v>1205</v>
      </c>
      <c r="D247" s="184" t="s">
        <v>1205</v>
      </c>
      <c r="E247" s="51"/>
      <c r="F247" s="138" t="str">
        <f>IF($C$251=0,"",IF(C247="[for completion]","",IF(C247="","",C247/$C$251)))</f>
        <v/>
      </c>
      <c r="G247" s="138" t="str">
        <f t="shared" si="4"/>
        <v/>
      </c>
    </row>
    <row r="248" spans="1:7">
      <c r="A248" s="51" t="s">
        <v>1828</v>
      </c>
      <c r="B248" s="51" t="s">
        <v>697</v>
      </c>
      <c r="C248" s="166" t="s">
        <v>1205</v>
      </c>
      <c r="D248" s="184" t="s">
        <v>1205</v>
      </c>
      <c r="E248" s="51"/>
      <c r="F248" s="138" t="str">
        <f t="shared" si="3"/>
        <v/>
      </c>
      <c r="G248" s="138" t="str">
        <f t="shared" si="4"/>
        <v/>
      </c>
    </row>
    <row r="249" spans="1:7">
      <c r="A249" s="51" t="s">
        <v>1829</v>
      </c>
      <c r="B249" s="51" t="s">
        <v>699</v>
      </c>
      <c r="C249" s="166" t="s">
        <v>1205</v>
      </c>
      <c r="D249" s="184" t="s">
        <v>1205</v>
      </c>
      <c r="E249" s="51"/>
      <c r="F249" s="138" t="str">
        <f t="shared" si="3"/>
        <v/>
      </c>
      <c r="G249" s="138" t="str">
        <f t="shared" si="4"/>
        <v/>
      </c>
    </row>
    <row r="250" spans="1:7">
      <c r="A250" s="51" t="s">
        <v>1830</v>
      </c>
      <c r="B250" s="51" t="s">
        <v>701</v>
      </c>
      <c r="C250" s="166" t="s">
        <v>1205</v>
      </c>
      <c r="D250" s="184" t="s">
        <v>1205</v>
      </c>
      <c r="E250" s="51"/>
      <c r="F250" s="138" t="str">
        <f t="shared" si="3"/>
        <v/>
      </c>
      <c r="G250" s="138" t="str">
        <f t="shared" si="4"/>
        <v/>
      </c>
    </row>
    <row r="251" spans="1:7">
      <c r="A251" s="51" t="s">
        <v>1831</v>
      </c>
      <c r="B251" s="78" t="s">
        <v>140</v>
      </c>
      <c r="C251" s="131">
        <f>SUM(C243:C250)</f>
        <v>0</v>
      </c>
      <c r="D251" s="132">
        <f>SUM(D243:D250)</f>
        <v>0</v>
      </c>
      <c r="E251" s="51"/>
      <c r="F251" s="147">
        <f>SUM(F240:F250)</f>
        <v>0</v>
      </c>
      <c r="G251" s="147">
        <f>SUM(G240:G250)</f>
        <v>0</v>
      </c>
    </row>
    <row r="252" spans="1:7">
      <c r="A252" s="51" t="s">
        <v>1832</v>
      </c>
      <c r="B252" s="80" t="s">
        <v>704</v>
      </c>
      <c r="C252" s="166"/>
      <c r="D252" s="184"/>
      <c r="E252" s="51"/>
      <c r="F252" s="138" t="s">
        <v>1635</v>
      </c>
      <c r="G252" s="138" t="s">
        <v>1635</v>
      </c>
    </row>
    <row r="253" spans="1:7">
      <c r="A253" s="51" t="s">
        <v>1833</v>
      </c>
      <c r="B253" s="80" t="s">
        <v>706</v>
      </c>
      <c r="C253" s="166"/>
      <c r="D253" s="184"/>
      <c r="E253" s="51"/>
      <c r="F253" s="138" t="s">
        <v>1635</v>
      </c>
      <c r="G253" s="138" t="s">
        <v>1635</v>
      </c>
    </row>
    <row r="254" spans="1:7">
      <c r="A254" s="51" t="s">
        <v>1834</v>
      </c>
      <c r="B254" s="80" t="s">
        <v>708</v>
      </c>
      <c r="C254" s="166"/>
      <c r="D254" s="184"/>
      <c r="E254" s="51"/>
      <c r="F254" s="138" t="s">
        <v>1635</v>
      </c>
      <c r="G254" s="138" t="s">
        <v>1635</v>
      </c>
    </row>
    <row r="255" spans="1:7">
      <c r="A255" s="51" t="s">
        <v>1835</v>
      </c>
      <c r="B255" s="80" t="s">
        <v>710</v>
      </c>
      <c r="C255" s="166"/>
      <c r="D255" s="184"/>
      <c r="E255" s="51"/>
      <c r="F255" s="138" t="s">
        <v>1635</v>
      </c>
      <c r="G255" s="138" t="s">
        <v>1635</v>
      </c>
    </row>
    <row r="256" spans="1:7">
      <c r="A256" s="51" t="s">
        <v>1836</v>
      </c>
      <c r="B256" s="80" t="s">
        <v>712</v>
      </c>
      <c r="C256" s="166"/>
      <c r="D256" s="184"/>
      <c r="E256" s="51"/>
      <c r="F256" s="138" t="s">
        <v>1635</v>
      </c>
      <c r="G256" s="138" t="s">
        <v>1635</v>
      </c>
    </row>
    <row r="257" spans="1:7">
      <c r="A257" s="51" t="s">
        <v>1837</v>
      </c>
      <c r="B257" s="80" t="s">
        <v>714</v>
      </c>
      <c r="C257" s="166"/>
      <c r="D257" s="184"/>
      <c r="E257" s="51"/>
      <c r="F257" s="138" t="s">
        <v>1635</v>
      </c>
      <c r="G257" s="138" t="s">
        <v>1635</v>
      </c>
    </row>
    <row r="258" spans="1:7">
      <c r="A258" s="51" t="s">
        <v>1838</v>
      </c>
      <c r="B258" s="80"/>
      <c r="C258" s="51"/>
      <c r="D258" s="51"/>
      <c r="E258" s="51"/>
      <c r="F258" s="138"/>
      <c r="G258" s="138"/>
    </row>
    <row r="259" spans="1:7">
      <c r="A259" s="51" t="s">
        <v>1839</v>
      </c>
      <c r="B259" s="80"/>
      <c r="C259" s="51"/>
      <c r="D259" s="51"/>
      <c r="E259" s="51"/>
      <c r="F259" s="138"/>
      <c r="G259" s="138"/>
    </row>
    <row r="260" spans="1:7">
      <c r="A260" s="51" t="s">
        <v>1840</v>
      </c>
      <c r="B260" s="80"/>
      <c r="C260" s="51"/>
      <c r="D260" s="51"/>
      <c r="E260" s="51"/>
      <c r="F260" s="138"/>
      <c r="G260" s="138"/>
    </row>
    <row r="261" spans="1:7">
      <c r="A261" s="70"/>
      <c r="B261" s="70" t="s">
        <v>718</v>
      </c>
      <c r="C261" s="70" t="s">
        <v>651</v>
      </c>
      <c r="D261" s="70" t="s">
        <v>652</v>
      </c>
      <c r="E261" s="70"/>
      <c r="F261" s="70" t="s">
        <v>481</v>
      </c>
      <c r="G261" s="70" t="s">
        <v>653</v>
      </c>
    </row>
    <row r="262" spans="1:7">
      <c r="A262" s="51" t="s">
        <v>1841</v>
      </c>
      <c r="B262" s="51" t="s">
        <v>684</v>
      </c>
      <c r="C262" s="183" t="s">
        <v>1205</v>
      </c>
      <c r="D262" s="51"/>
      <c r="E262" s="51"/>
      <c r="F262" s="146"/>
      <c r="G262" s="146"/>
    </row>
    <row r="263" spans="1:7">
      <c r="A263" s="51"/>
      <c r="B263" s="51"/>
      <c r="C263" s="51"/>
      <c r="D263" s="51"/>
      <c r="E263" s="51"/>
      <c r="F263" s="146"/>
      <c r="G263" s="146"/>
    </row>
    <row r="264" spans="1:7">
      <c r="A264" s="51"/>
      <c r="B264" s="68" t="s">
        <v>685</v>
      </c>
      <c r="C264" s="51"/>
      <c r="D264" s="51"/>
      <c r="E264" s="51"/>
      <c r="F264" s="146"/>
      <c r="G264" s="146"/>
    </row>
    <row r="265" spans="1:7">
      <c r="A265" s="51" t="s">
        <v>1842</v>
      </c>
      <c r="B265" s="51" t="s">
        <v>687</v>
      </c>
      <c r="C265" s="166" t="s">
        <v>1205</v>
      </c>
      <c r="D265" s="184" t="s">
        <v>1205</v>
      </c>
      <c r="E265" s="51"/>
      <c r="F265" s="138" t="str">
        <f>IF($C$273=0,"",IF(C265="[for completion]","",IF(C265="","",C265/$C$273)))</f>
        <v/>
      </c>
      <c r="G265" s="138" t="str">
        <f>IF($D$273=0,"",IF(D265="[for completion]","",IF(D265="","",D265/$D$273)))</f>
        <v/>
      </c>
    </row>
    <row r="266" spans="1:7">
      <c r="A266" s="51" t="s">
        <v>1843</v>
      </c>
      <c r="B266" s="51" t="s">
        <v>689</v>
      </c>
      <c r="C266" s="166" t="s">
        <v>1205</v>
      </c>
      <c r="D266" s="184" t="s">
        <v>1205</v>
      </c>
      <c r="E266" s="51"/>
      <c r="F266" s="138" t="str">
        <f t="shared" ref="F266:F272" si="5">IF($C$273=0,"",IF(C266="[for completion]","",IF(C266="","",C266/$C$273)))</f>
        <v/>
      </c>
      <c r="G266" s="138" t="str">
        <f t="shared" ref="G266:G272" si="6">IF($D$273=0,"",IF(D266="[for completion]","",IF(D266="","",D266/$D$273)))</f>
        <v/>
      </c>
    </row>
    <row r="267" spans="1:7">
      <c r="A267" s="51" t="s">
        <v>1844</v>
      </c>
      <c r="B267" s="51" t="s">
        <v>691</v>
      </c>
      <c r="C267" s="166" t="s">
        <v>1205</v>
      </c>
      <c r="D267" s="184" t="s">
        <v>1205</v>
      </c>
      <c r="E267" s="51"/>
      <c r="F267" s="138" t="str">
        <f t="shared" si="5"/>
        <v/>
      </c>
      <c r="G267" s="138" t="str">
        <f t="shared" si="6"/>
        <v/>
      </c>
    </row>
    <row r="268" spans="1:7">
      <c r="A268" s="51" t="s">
        <v>1845</v>
      </c>
      <c r="B268" s="51" t="s">
        <v>693</v>
      </c>
      <c r="C268" s="166" t="s">
        <v>1205</v>
      </c>
      <c r="D268" s="184" t="s">
        <v>1205</v>
      </c>
      <c r="E268" s="51"/>
      <c r="F268" s="138" t="str">
        <f t="shared" si="5"/>
        <v/>
      </c>
      <c r="G268" s="138" t="str">
        <f t="shared" si="6"/>
        <v/>
      </c>
    </row>
    <row r="269" spans="1:7">
      <c r="A269" s="51" t="s">
        <v>1846</v>
      </c>
      <c r="B269" s="51" t="s">
        <v>695</v>
      </c>
      <c r="C269" s="166" t="s">
        <v>1205</v>
      </c>
      <c r="D269" s="184" t="s">
        <v>1205</v>
      </c>
      <c r="E269" s="51"/>
      <c r="F269" s="138" t="str">
        <f t="shared" si="5"/>
        <v/>
      </c>
      <c r="G269" s="138" t="str">
        <f t="shared" si="6"/>
        <v/>
      </c>
    </row>
    <row r="270" spans="1:7">
      <c r="A270" s="51" t="s">
        <v>1847</v>
      </c>
      <c r="B270" s="51" t="s">
        <v>697</v>
      </c>
      <c r="C270" s="166" t="s">
        <v>1205</v>
      </c>
      <c r="D270" s="184" t="s">
        <v>1205</v>
      </c>
      <c r="E270" s="51"/>
      <c r="F270" s="138" t="str">
        <f t="shared" si="5"/>
        <v/>
      </c>
      <c r="G270" s="138" t="str">
        <f t="shared" si="6"/>
        <v/>
      </c>
    </row>
    <row r="271" spans="1:7">
      <c r="A271" s="51" t="s">
        <v>1848</v>
      </c>
      <c r="B271" s="51" t="s">
        <v>699</v>
      </c>
      <c r="C271" s="166" t="s">
        <v>1205</v>
      </c>
      <c r="D271" s="184" t="s">
        <v>1205</v>
      </c>
      <c r="E271" s="51"/>
      <c r="F271" s="138" t="str">
        <f t="shared" si="5"/>
        <v/>
      </c>
      <c r="G271" s="138" t="str">
        <f t="shared" si="6"/>
        <v/>
      </c>
    </row>
    <row r="272" spans="1:7">
      <c r="A272" s="51" t="s">
        <v>1849</v>
      </c>
      <c r="B272" s="51" t="s">
        <v>701</v>
      </c>
      <c r="C272" s="166" t="s">
        <v>1205</v>
      </c>
      <c r="D272" s="184" t="s">
        <v>1205</v>
      </c>
      <c r="E272" s="51"/>
      <c r="F272" s="138" t="str">
        <f t="shared" si="5"/>
        <v/>
      </c>
      <c r="G272" s="138" t="str">
        <f t="shared" si="6"/>
        <v/>
      </c>
    </row>
    <row r="273" spans="1:7">
      <c r="A273" s="51" t="s">
        <v>1850</v>
      </c>
      <c r="B273" s="78" t="s">
        <v>140</v>
      </c>
      <c r="C273" s="131">
        <f>SUM(C265:C272)</f>
        <v>0</v>
      </c>
      <c r="D273" s="132">
        <f>SUM(D265:D272)</f>
        <v>0</v>
      </c>
      <c r="E273" s="51"/>
      <c r="F273" s="147">
        <f>SUM(F265:F272)</f>
        <v>0</v>
      </c>
      <c r="G273" s="147">
        <f>SUM(G265:G272)</f>
        <v>0</v>
      </c>
    </row>
    <row r="274" spans="1:7">
      <c r="A274" s="51" t="s">
        <v>1851</v>
      </c>
      <c r="B274" s="80" t="s">
        <v>704</v>
      </c>
      <c r="C274" s="166"/>
      <c r="D274" s="184"/>
      <c r="E274" s="51"/>
      <c r="F274" s="138" t="s">
        <v>1635</v>
      </c>
      <c r="G274" s="138" t="s">
        <v>1635</v>
      </c>
    </row>
    <row r="275" spans="1:7">
      <c r="A275" s="51" t="s">
        <v>1852</v>
      </c>
      <c r="B275" s="80" t="s">
        <v>706</v>
      </c>
      <c r="C275" s="166"/>
      <c r="D275" s="184"/>
      <c r="E275" s="51"/>
      <c r="F275" s="138" t="s">
        <v>1635</v>
      </c>
      <c r="G275" s="138" t="s">
        <v>1635</v>
      </c>
    </row>
    <row r="276" spans="1:7">
      <c r="A276" s="51" t="s">
        <v>1853</v>
      </c>
      <c r="B276" s="80" t="s">
        <v>708</v>
      </c>
      <c r="C276" s="166"/>
      <c r="D276" s="184"/>
      <c r="E276" s="51"/>
      <c r="F276" s="138" t="s">
        <v>1635</v>
      </c>
      <c r="G276" s="138" t="s">
        <v>1635</v>
      </c>
    </row>
    <row r="277" spans="1:7">
      <c r="A277" s="51" t="s">
        <v>1854</v>
      </c>
      <c r="B277" s="80" t="s">
        <v>710</v>
      </c>
      <c r="C277" s="166"/>
      <c r="D277" s="184"/>
      <c r="E277" s="51"/>
      <c r="F277" s="138" t="s">
        <v>1635</v>
      </c>
      <c r="G277" s="138" t="s">
        <v>1635</v>
      </c>
    </row>
    <row r="278" spans="1:7">
      <c r="A278" s="51" t="s">
        <v>1855</v>
      </c>
      <c r="B278" s="80" t="s">
        <v>712</v>
      </c>
      <c r="C278" s="166"/>
      <c r="D278" s="184"/>
      <c r="E278" s="51"/>
      <c r="F278" s="138" t="s">
        <v>1635</v>
      </c>
      <c r="G278" s="138" t="s">
        <v>1635</v>
      </c>
    </row>
    <row r="279" spans="1:7">
      <c r="A279" s="51" t="s">
        <v>1856</v>
      </c>
      <c r="B279" s="80" t="s">
        <v>714</v>
      </c>
      <c r="C279" s="166"/>
      <c r="D279" s="184"/>
      <c r="E279" s="51"/>
      <c r="F279" s="138" t="s">
        <v>1635</v>
      </c>
      <c r="G279" s="138" t="s">
        <v>1635</v>
      </c>
    </row>
    <row r="280" spans="1:7">
      <c r="A280" s="51" t="s">
        <v>1857</v>
      </c>
      <c r="B280" s="80"/>
      <c r="C280" s="51"/>
      <c r="D280" s="51"/>
      <c r="E280" s="51"/>
      <c r="F280" s="77"/>
      <c r="G280" s="77"/>
    </row>
    <row r="281" spans="1:7">
      <c r="A281" s="51" t="s">
        <v>1858</v>
      </c>
      <c r="B281" s="80"/>
      <c r="C281" s="51"/>
      <c r="D281" s="51"/>
      <c r="E281" s="51"/>
      <c r="F281" s="77"/>
      <c r="G281" s="77"/>
    </row>
    <row r="282" spans="1:7">
      <c r="A282" s="51" t="s">
        <v>1859</v>
      </c>
      <c r="B282" s="80"/>
      <c r="C282" s="51"/>
      <c r="D282" s="51"/>
      <c r="E282" s="51"/>
      <c r="F282" s="77"/>
      <c r="G282" s="77"/>
    </row>
    <row r="283" spans="1:7">
      <c r="A283" s="70"/>
      <c r="B283" s="70" t="s">
        <v>738</v>
      </c>
      <c r="C283" s="70" t="s">
        <v>481</v>
      </c>
      <c r="D283" s="70"/>
      <c r="E283" s="70"/>
      <c r="F283" s="70"/>
      <c r="G283" s="70"/>
    </row>
    <row r="284" spans="1:7">
      <c r="A284" s="51" t="s">
        <v>1860</v>
      </c>
      <c r="B284" s="51" t="s">
        <v>740</v>
      </c>
      <c r="C284" s="183" t="s">
        <v>1205</v>
      </c>
      <c r="D284" s="51"/>
      <c r="E284" s="120"/>
      <c r="F284" s="120"/>
      <c r="G284" s="120"/>
    </row>
    <row r="285" spans="1:7">
      <c r="A285" s="51" t="s">
        <v>1861</v>
      </c>
      <c r="B285" s="51" t="s">
        <v>742</v>
      </c>
      <c r="C285" s="183" t="s">
        <v>1205</v>
      </c>
      <c r="D285" s="51"/>
      <c r="E285" s="120"/>
      <c r="F285" s="120"/>
      <c r="G285" s="49"/>
    </row>
    <row r="286" spans="1:7">
      <c r="A286" s="51" t="s">
        <v>1862</v>
      </c>
      <c r="B286" s="51" t="s">
        <v>744</v>
      </c>
      <c r="C286" s="183" t="s">
        <v>1205</v>
      </c>
      <c r="D286" s="51"/>
      <c r="E286" s="120"/>
      <c r="F286" s="120"/>
      <c r="G286" s="49"/>
    </row>
    <row r="287" spans="1:7">
      <c r="A287" s="51" t="s">
        <v>1863</v>
      </c>
      <c r="B287" s="51" t="s">
        <v>2194</v>
      </c>
      <c r="C287" s="183" t="s">
        <v>1205</v>
      </c>
      <c r="D287" s="51"/>
      <c r="E287" s="120"/>
      <c r="F287" s="120"/>
      <c r="G287" s="49"/>
    </row>
    <row r="288" spans="1:7">
      <c r="A288" s="51" t="s">
        <v>1864</v>
      </c>
      <c r="B288" s="68" t="s">
        <v>1377</v>
      </c>
      <c r="C288" s="183" t="s">
        <v>1205</v>
      </c>
      <c r="D288" s="65"/>
      <c r="E288" s="65"/>
      <c r="F288" s="83"/>
      <c r="G288" s="83"/>
    </row>
    <row r="289" spans="1:7">
      <c r="A289" s="51" t="s">
        <v>2195</v>
      </c>
      <c r="B289" s="51" t="s">
        <v>138</v>
      </c>
      <c r="C289" s="183" t="s">
        <v>1205</v>
      </c>
      <c r="D289" s="51"/>
      <c r="E289" s="120"/>
      <c r="F289" s="120"/>
      <c r="G289" s="49"/>
    </row>
    <row r="290" spans="1:7">
      <c r="A290" s="51" t="s">
        <v>1865</v>
      </c>
      <c r="B290" s="80" t="s">
        <v>748</v>
      </c>
      <c r="C290" s="185"/>
      <c r="D290" s="51"/>
      <c r="E290" s="120"/>
      <c r="F290" s="120"/>
      <c r="G290" s="49"/>
    </row>
    <row r="291" spans="1:7">
      <c r="A291" s="51" t="s">
        <v>1866</v>
      </c>
      <c r="B291" s="80" t="s">
        <v>750</v>
      </c>
      <c r="C291" s="183"/>
      <c r="D291" s="51"/>
      <c r="E291" s="120"/>
      <c r="F291" s="120"/>
      <c r="G291" s="49"/>
    </row>
    <row r="292" spans="1:7">
      <c r="A292" s="51" t="s">
        <v>1867</v>
      </c>
      <c r="B292" s="80" t="s">
        <v>752</v>
      </c>
      <c r="C292" s="183"/>
      <c r="D292" s="51"/>
      <c r="E292" s="120"/>
      <c r="F292" s="120"/>
      <c r="G292" s="49"/>
    </row>
    <row r="293" spans="1:7">
      <c r="A293" s="51" t="s">
        <v>1868</v>
      </c>
      <c r="B293" s="80" t="s">
        <v>754</v>
      </c>
      <c r="C293" s="183"/>
      <c r="D293" s="51"/>
      <c r="E293" s="120"/>
      <c r="F293" s="120"/>
      <c r="G293" s="49"/>
    </row>
    <row r="294" spans="1:7">
      <c r="A294" s="51" t="s">
        <v>1869</v>
      </c>
      <c r="B294" s="180" t="s">
        <v>142</v>
      </c>
      <c r="C294" s="183"/>
      <c r="D294" s="51"/>
      <c r="E294" s="120"/>
      <c r="F294" s="120"/>
      <c r="G294" s="49"/>
    </row>
    <row r="295" spans="1:7">
      <c r="A295" s="51" t="s">
        <v>1870</v>
      </c>
      <c r="B295" s="180" t="s">
        <v>142</v>
      </c>
      <c r="C295" s="183"/>
      <c r="D295" s="51"/>
      <c r="E295" s="120"/>
      <c r="F295" s="120"/>
      <c r="G295" s="49"/>
    </row>
    <row r="296" spans="1:7">
      <c r="A296" s="51" t="s">
        <v>1871</v>
      </c>
      <c r="B296" s="180" t="s">
        <v>142</v>
      </c>
      <c r="C296" s="183"/>
      <c r="D296" s="51"/>
      <c r="E296" s="120"/>
      <c r="F296" s="120"/>
      <c r="G296" s="49"/>
    </row>
    <row r="297" spans="1:7">
      <c r="A297" s="51" t="s">
        <v>1872</v>
      </c>
      <c r="B297" s="180" t="s">
        <v>142</v>
      </c>
      <c r="C297" s="183"/>
      <c r="D297" s="51"/>
      <c r="E297" s="120"/>
      <c r="F297" s="120"/>
      <c r="G297" s="49"/>
    </row>
    <row r="298" spans="1:7">
      <c r="A298" s="51" t="s">
        <v>1873</v>
      </c>
      <c r="B298" s="180" t="s">
        <v>142</v>
      </c>
      <c r="C298" s="183"/>
      <c r="D298" s="51"/>
      <c r="E298" s="120"/>
      <c r="F298" s="120"/>
      <c r="G298" s="49"/>
    </row>
    <row r="299" spans="1:7">
      <c r="A299" s="51" t="s">
        <v>1874</v>
      </c>
      <c r="B299" s="180" t="s">
        <v>142</v>
      </c>
      <c r="C299" s="183"/>
      <c r="D299" s="51"/>
      <c r="E299" s="120"/>
      <c r="F299" s="120"/>
      <c r="G299" s="49"/>
    </row>
    <row r="300" spans="1:7">
      <c r="A300" s="70"/>
      <c r="B300" s="70" t="s">
        <v>760</v>
      </c>
      <c r="C300" s="70" t="s">
        <v>481</v>
      </c>
      <c r="D300" s="70"/>
      <c r="E300" s="70"/>
      <c r="F300" s="70"/>
      <c r="G300" s="70"/>
    </row>
    <row r="301" spans="1:7">
      <c r="A301" s="51" t="s">
        <v>1875</v>
      </c>
      <c r="B301" s="51" t="s">
        <v>1378</v>
      </c>
      <c r="C301" s="183" t="s">
        <v>1205</v>
      </c>
      <c r="D301" s="51"/>
      <c r="E301" s="49"/>
      <c r="F301" s="49"/>
      <c r="G301" s="49"/>
    </row>
    <row r="302" spans="1:7">
      <c r="A302" s="51" t="s">
        <v>1876</v>
      </c>
      <c r="B302" s="51" t="s">
        <v>762</v>
      </c>
      <c r="C302" s="183" t="s">
        <v>1205</v>
      </c>
      <c r="D302" s="51"/>
      <c r="E302" s="49"/>
      <c r="F302" s="49"/>
      <c r="G302" s="49"/>
    </row>
    <row r="303" spans="1:7">
      <c r="A303" s="51" t="s">
        <v>1877</v>
      </c>
      <c r="B303" s="51" t="s">
        <v>138</v>
      </c>
      <c r="C303" s="183" t="s">
        <v>1205</v>
      </c>
      <c r="D303" s="51"/>
      <c r="E303" s="49"/>
      <c r="F303" s="49"/>
      <c r="G303" s="49"/>
    </row>
    <row r="304" spans="1:7">
      <c r="A304" s="51" t="s">
        <v>1878</v>
      </c>
      <c r="B304" s="51"/>
      <c r="C304" s="126"/>
      <c r="D304" s="51"/>
      <c r="E304" s="49"/>
      <c r="F304" s="49"/>
      <c r="G304" s="49"/>
    </row>
    <row r="305" spans="1:7">
      <c r="A305" s="51" t="s">
        <v>1879</v>
      </c>
      <c r="B305" s="51"/>
      <c r="C305" s="126"/>
      <c r="D305" s="51"/>
      <c r="E305" s="49"/>
      <c r="F305" s="49"/>
      <c r="G305" s="49"/>
    </row>
    <row r="306" spans="1:7">
      <c r="A306" s="51" t="s">
        <v>1880</v>
      </c>
      <c r="B306" s="51"/>
      <c r="C306" s="126"/>
      <c r="D306" s="51"/>
      <c r="E306" s="49"/>
      <c r="F306" s="49"/>
      <c r="G306" s="49"/>
    </row>
    <row r="307" spans="1:7">
      <c r="A307" s="70"/>
      <c r="B307" s="70" t="s">
        <v>2117</v>
      </c>
      <c r="C307" s="70" t="s">
        <v>109</v>
      </c>
      <c r="D307" s="70" t="s">
        <v>1622</v>
      </c>
      <c r="E307" s="70"/>
      <c r="F307" s="70" t="s">
        <v>481</v>
      </c>
      <c r="G307" s="70" t="s">
        <v>1881</v>
      </c>
    </row>
    <row r="308" spans="1:7">
      <c r="A308" s="51" t="s">
        <v>1882</v>
      </c>
      <c r="B308" s="178" t="s">
        <v>574</v>
      </c>
      <c r="C308" s="166" t="s">
        <v>1205</v>
      </c>
      <c r="D308" s="184" t="s">
        <v>1205</v>
      </c>
      <c r="E308" s="57"/>
      <c r="F308" s="138" t="str">
        <f>IF($C$326=0,"",IF(C308="[for completion]","",IF(C308="","",C308/$C$326)))</f>
        <v/>
      </c>
      <c r="G308" s="138" t="str">
        <f>IF($D$326=0,"",IF(D308="[for completion]","",IF(D308="","",D308/$D$326)))</f>
        <v/>
      </c>
    </row>
    <row r="309" spans="1:7">
      <c r="A309" s="51" t="s">
        <v>1883</v>
      </c>
      <c r="B309" s="178" t="s">
        <v>574</v>
      </c>
      <c r="C309" s="166" t="s">
        <v>1205</v>
      </c>
      <c r="D309" s="184" t="s">
        <v>1205</v>
      </c>
      <c r="E309" s="57"/>
      <c r="F309" s="138" t="str">
        <f t="shared" ref="F309:F325" si="7">IF($C$326=0,"",IF(C309="[for completion]","",IF(C309="","",C309/$C$326)))</f>
        <v/>
      </c>
      <c r="G309" s="138" t="str">
        <f t="shared" ref="G309:G325" si="8">IF($D$326=0,"",IF(D309="[for completion]","",IF(D309="","",D309/$D$326)))</f>
        <v/>
      </c>
    </row>
    <row r="310" spans="1:7">
      <c r="A310" s="51" t="s">
        <v>1884</v>
      </c>
      <c r="B310" s="178" t="s">
        <v>574</v>
      </c>
      <c r="C310" s="166" t="s">
        <v>1205</v>
      </c>
      <c r="D310" s="184" t="s">
        <v>1205</v>
      </c>
      <c r="E310" s="57"/>
      <c r="F310" s="138" t="str">
        <f t="shared" si="7"/>
        <v/>
      </c>
      <c r="G310" s="138" t="str">
        <f t="shared" si="8"/>
        <v/>
      </c>
    </row>
    <row r="311" spans="1:7">
      <c r="A311" s="51" t="s">
        <v>1885</v>
      </c>
      <c r="B311" s="178" t="s">
        <v>574</v>
      </c>
      <c r="C311" s="166" t="s">
        <v>1205</v>
      </c>
      <c r="D311" s="184" t="s">
        <v>1205</v>
      </c>
      <c r="E311" s="57"/>
      <c r="F311" s="138" t="str">
        <f t="shared" si="7"/>
        <v/>
      </c>
      <c r="G311" s="138" t="str">
        <f t="shared" si="8"/>
        <v/>
      </c>
    </row>
    <row r="312" spans="1:7">
      <c r="A312" s="51" t="s">
        <v>1886</v>
      </c>
      <c r="B312" s="178" t="s">
        <v>574</v>
      </c>
      <c r="C312" s="166" t="s">
        <v>1205</v>
      </c>
      <c r="D312" s="184" t="s">
        <v>1205</v>
      </c>
      <c r="E312" s="57"/>
      <c r="F312" s="138" t="str">
        <f t="shared" si="7"/>
        <v/>
      </c>
      <c r="G312" s="138" t="str">
        <f t="shared" si="8"/>
        <v/>
      </c>
    </row>
    <row r="313" spans="1:7">
      <c r="A313" s="51" t="s">
        <v>1887</v>
      </c>
      <c r="B313" s="178" t="s">
        <v>574</v>
      </c>
      <c r="C313" s="166" t="s">
        <v>1205</v>
      </c>
      <c r="D313" s="184" t="s">
        <v>1205</v>
      </c>
      <c r="E313" s="57"/>
      <c r="F313" s="138" t="str">
        <f t="shared" si="7"/>
        <v/>
      </c>
      <c r="G313" s="138" t="str">
        <f t="shared" si="8"/>
        <v/>
      </c>
    </row>
    <row r="314" spans="1:7">
      <c r="A314" s="51" t="s">
        <v>1888</v>
      </c>
      <c r="B314" s="178" t="s">
        <v>574</v>
      </c>
      <c r="C314" s="166" t="s">
        <v>1205</v>
      </c>
      <c r="D314" s="184" t="s">
        <v>1205</v>
      </c>
      <c r="E314" s="57"/>
      <c r="F314" s="138" t="str">
        <f>IF($C$326=0,"",IF(C314="[for completion]","",IF(C314="","",C314/$C$326)))</f>
        <v/>
      </c>
      <c r="G314" s="138" t="str">
        <f t="shared" si="8"/>
        <v/>
      </c>
    </row>
    <row r="315" spans="1:7">
      <c r="A315" s="51" t="s">
        <v>1889</v>
      </c>
      <c r="B315" s="178" t="s">
        <v>574</v>
      </c>
      <c r="C315" s="166" t="s">
        <v>1205</v>
      </c>
      <c r="D315" s="184" t="s">
        <v>1205</v>
      </c>
      <c r="E315" s="57"/>
      <c r="F315" s="138" t="str">
        <f t="shared" si="7"/>
        <v/>
      </c>
      <c r="G315" s="138" t="str">
        <f t="shared" si="8"/>
        <v/>
      </c>
    </row>
    <row r="316" spans="1:7">
      <c r="A316" s="51" t="s">
        <v>1890</v>
      </c>
      <c r="B316" s="178" t="s">
        <v>574</v>
      </c>
      <c r="C316" s="166" t="s">
        <v>1205</v>
      </c>
      <c r="D316" s="184" t="s">
        <v>1205</v>
      </c>
      <c r="E316" s="57"/>
      <c r="F316" s="138" t="str">
        <f t="shared" si="7"/>
        <v/>
      </c>
      <c r="G316" s="138" t="str">
        <f t="shared" si="8"/>
        <v/>
      </c>
    </row>
    <row r="317" spans="1:7">
      <c r="A317" s="51" t="s">
        <v>1891</v>
      </c>
      <c r="B317" s="178" t="s">
        <v>574</v>
      </c>
      <c r="C317" s="166" t="s">
        <v>1205</v>
      </c>
      <c r="D317" s="184" t="s">
        <v>1205</v>
      </c>
      <c r="E317" s="57"/>
      <c r="F317" s="138" t="str">
        <f t="shared" si="7"/>
        <v/>
      </c>
      <c r="G317" s="138" t="str">
        <f>IF($D$326=0,"",IF(D317="[for completion]","",IF(D317="","",D317/$D$326)))</f>
        <v/>
      </c>
    </row>
    <row r="318" spans="1:7">
      <c r="A318" s="51" t="s">
        <v>1892</v>
      </c>
      <c r="B318" s="178" t="s">
        <v>574</v>
      </c>
      <c r="C318" s="166" t="s">
        <v>1205</v>
      </c>
      <c r="D318" s="184" t="s">
        <v>1205</v>
      </c>
      <c r="E318" s="57"/>
      <c r="F318" s="138" t="str">
        <f t="shared" si="7"/>
        <v/>
      </c>
      <c r="G318" s="138" t="str">
        <f t="shared" si="8"/>
        <v/>
      </c>
    </row>
    <row r="319" spans="1:7">
      <c r="A319" s="51" t="s">
        <v>1893</v>
      </c>
      <c r="B319" s="178" t="s">
        <v>574</v>
      </c>
      <c r="C319" s="166" t="s">
        <v>1205</v>
      </c>
      <c r="D319" s="184" t="s">
        <v>1205</v>
      </c>
      <c r="E319" s="57"/>
      <c r="F319" s="138" t="str">
        <f t="shared" si="7"/>
        <v/>
      </c>
      <c r="G319" s="138" t="str">
        <f t="shared" si="8"/>
        <v/>
      </c>
    </row>
    <row r="320" spans="1:7">
      <c r="A320" s="51" t="s">
        <v>1894</v>
      </c>
      <c r="B320" s="178" t="s">
        <v>574</v>
      </c>
      <c r="C320" s="166" t="s">
        <v>1205</v>
      </c>
      <c r="D320" s="184" t="s">
        <v>1205</v>
      </c>
      <c r="E320" s="57"/>
      <c r="F320" s="138" t="str">
        <f t="shared" si="7"/>
        <v/>
      </c>
      <c r="G320" s="138" t="str">
        <f t="shared" si="8"/>
        <v/>
      </c>
    </row>
    <row r="321" spans="1:7">
      <c r="A321" s="51" t="s">
        <v>1895</v>
      </c>
      <c r="B321" s="178" t="s">
        <v>574</v>
      </c>
      <c r="C321" s="166" t="s">
        <v>1205</v>
      </c>
      <c r="D321" s="184" t="s">
        <v>1205</v>
      </c>
      <c r="E321" s="57"/>
      <c r="F321" s="138" t="str">
        <f t="shared" si="7"/>
        <v/>
      </c>
      <c r="G321" s="138" t="str">
        <f t="shared" si="8"/>
        <v/>
      </c>
    </row>
    <row r="322" spans="1:7">
      <c r="A322" s="51" t="s">
        <v>1896</v>
      </c>
      <c r="B322" s="178" t="s">
        <v>574</v>
      </c>
      <c r="C322" s="166" t="s">
        <v>1205</v>
      </c>
      <c r="D322" s="184" t="s">
        <v>1205</v>
      </c>
      <c r="E322" s="57"/>
      <c r="F322" s="138" t="str">
        <f t="shared" si="7"/>
        <v/>
      </c>
      <c r="G322" s="138" t="str">
        <f t="shared" si="8"/>
        <v/>
      </c>
    </row>
    <row r="323" spans="1:7">
      <c r="A323" s="51" t="s">
        <v>1897</v>
      </c>
      <c r="B323" s="178" t="s">
        <v>574</v>
      </c>
      <c r="C323" s="166" t="s">
        <v>1205</v>
      </c>
      <c r="D323" s="184" t="s">
        <v>1205</v>
      </c>
      <c r="E323" s="57"/>
      <c r="F323" s="138" t="str">
        <f t="shared" si="7"/>
        <v/>
      </c>
      <c r="G323" s="138" t="str">
        <f t="shared" si="8"/>
        <v/>
      </c>
    </row>
    <row r="324" spans="1:7">
      <c r="A324" s="51" t="s">
        <v>1898</v>
      </c>
      <c r="B324" s="178" t="s">
        <v>574</v>
      </c>
      <c r="C324" s="166" t="s">
        <v>1205</v>
      </c>
      <c r="D324" s="184" t="s">
        <v>1205</v>
      </c>
      <c r="E324" s="57"/>
      <c r="F324" s="138" t="str">
        <f t="shared" si="7"/>
        <v/>
      </c>
      <c r="G324" s="138" t="str">
        <f t="shared" si="8"/>
        <v/>
      </c>
    </row>
    <row r="325" spans="1:7">
      <c r="A325" s="51" t="s">
        <v>1899</v>
      </c>
      <c r="B325" s="68" t="s">
        <v>2015</v>
      </c>
      <c r="C325" s="166" t="s">
        <v>1205</v>
      </c>
      <c r="D325" s="184" t="s">
        <v>1205</v>
      </c>
      <c r="E325" s="57"/>
      <c r="F325" s="138" t="str">
        <f t="shared" si="7"/>
        <v/>
      </c>
      <c r="G325" s="138" t="str">
        <f t="shared" si="8"/>
        <v/>
      </c>
    </row>
    <row r="326" spans="1:7">
      <c r="A326" s="51" t="s">
        <v>1900</v>
      </c>
      <c r="B326" s="68" t="s">
        <v>140</v>
      </c>
      <c r="C326" s="131">
        <f>SUM(C308:C325)</f>
        <v>0</v>
      </c>
      <c r="D326" s="132">
        <f>SUM(D308:D325)</f>
        <v>0</v>
      </c>
      <c r="E326" s="57"/>
      <c r="F326" s="147">
        <f>SUM(F308:F325)</f>
        <v>0</v>
      </c>
      <c r="G326" s="147">
        <f>SUM(G308:G325)</f>
        <v>0</v>
      </c>
    </row>
    <row r="327" spans="1:7">
      <c r="A327" s="51" t="s">
        <v>1901</v>
      </c>
      <c r="B327" s="68"/>
      <c r="C327" s="51"/>
      <c r="D327" s="51"/>
      <c r="E327" s="57"/>
      <c r="F327" s="57"/>
      <c r="G327" s="57"/>
    </row>
    <row r="328" spans="1:7">
      <c r="A328" s="51" t="s">
        <v>1902</v>
      </c>
      <c r="B328" s="68"/>
      <c r="C328" s="51"/>
      <c r="D328" s="51"/>
      <c r="E328" s="57"/>
      <c r="F328" s="57"/>
      <c r="G328" s="57"/>
    </row>
    <row r="329" spans="1:7">
      <c r="A329" s="51" t="s">
        <v>1903</v>
      </c>
      <c r="B329" s="68"/>
      <c r="C329" s="51"/>
      <c r="D329" s="51"/>
      <c r="E329" s="57"/>
      <c r="F329" s="57"/>
      <c r="G329" s="57"/>
    </row>
    <row r="330" spans="1:7">
      <c r="A330" s="70"/>
      <c r="B330" s="70" t="s">
        <v>2592</v>
      </c>
      <c r="C330" s="70" t="s">
        <v>109</v>
      </c>
      <c r="D330" s="70" t="s">
        <v>1622</v>
      </c>
      <c r="E330" s="70"/>
      <c r="F330" s="70" t="s">
        <v>481</v>
      </c>
      <c r="G330" s="70" t="s">
        <v>1881</v>
      </c>
    </row>
    <row r="331" spans="1:7">
      <c r="A331" s="51" t="s">
        <v>1904</v>
      </c>
      <c r="B331" s="178" t="s">
        <v>574</v>
      </c>
      <c r="C331" s="166" t="s">
        <v>1205</v>
      </c>
      <c r="D331" s="184" t="s">
        <v>1205</v>
      </c>
      <c r="E331" s="57"/>
      <c r="F331" s="138" t="str">
        <f>IF($C$349=0,"",IF(C331="[for completion]","",IF(C331="","",C331/$C$349)))</f>
        <v/>
      </c>
      <c r="G331" s="138" t="str">
        <f>IF($D$349=0,"",IF(D331="[for completion]","",IF(D331="","",D331/$D$349)))</f>
        <v/>
      </c>
    </row>
    <row r="332" spans="1:7">
      <c r="A332" s="51" t="s">
        <v>1905</v>
      </c>
      <c r="B332" s="178" t="s">
        <v>574</v>
      </c>
      <c r="C332" s="166" t="s">
        <v>1205</v>
      </c>
      <c r="D332" s="184" t="s">
        <v>1205</v>
      </c>
      <c r="E332" s="57"/>
      <c r="F332" s="138" t="str">
        <f t="shared" ref="F332:F348" si="9">IF($C$349=0,"",IF(C332="[for completion]","",IF(C332="","",C332/$C$349)))</f>
        <v/>
      </c>
      <c r="G332" s="138" t="str">
        <f t="shared" ref="G332:G348" si="10">IF($D$349=0,"",IF(D332="[for completion]","",IF(D332="","",D332/$D$349)))</f>
        <v/>
      </c>
    </row>
    <row r="333" spans="1:7">
      <c r="A333" s="51" t="s">
        <v>1906</v>
      </c>
      <c r="B333" s="178" t="s">
        <v>574</v>
      </c>
      <c r="C333" s="166" t="s">
        <v>1205</v>
      </c>
      <c r="D333" s="184" t="s">
        <v>1205</v>
      </c>
      <c r="E333" s="57"/>
      <c r="F333" s="138" t="str">
        <f t="shared" si="9"/>
        <v/>
      </c>
      <c r="G333" s="138" t="str">
        <f t="shared" si="10"/>
        <v/>
      </c>
    </row>
    <row r="334" spans="1:7">
      <c r="A334" s="51" t="s">
        <v>1907</v>
      </c>
      <c r="B334" s="178" t="s">
        <v>574</v>
      </c>
      <c r="C334" s="166" t="s">
        <v>1205</v>
      </c>
      <c r="D334" s="184" t="s">
        <v>1205</v>
      </c>
      <c r="E334" s="57"/>
      <c r="F334" s="138" t="str">
        <f t="shared" si="9"/>
        <v/>
      </c>
      <c r="G334" s="138" t="str">
        <f t="shared" si="10"/>
        <v/>
      </c>
    </row>
    <row r="335" spans="1:7">
      <c r="A335" s="51" t="s">
        <v>1908</v>
      </c>
      <c r="B335" s="178" t="s">
        <v>574</v>
      </c>
      <c r="C335" s="166" t="s">
        <v>1205</v>
      </c>
      <c r="D335" s="184" t="s">
        <v>1205</v>
      </c>
      <c r="E335" s="57"/>
      <c r="F335" s="138" t="str">
        <f t="shared" si="9"/>
        <v/>
      </c>
      <c r="G335" s="138" t="str">
        <f t="shared" si="10"/>
        <v/>
      </c>
    </row>
    <row r="336" spans="1:7">
      <c r="A336" s="51" t="s">
        <v>1909</v>
      </c>
      <c r="B336" s="178" t="s">
        <v>574</v>
      </c>
      <c r="C336" s="166" t="s">
        <v>1205</v>
      </c>
      <c r="D336" s="184" t="s">
        <v>1205</v>
      </c>
      <c r="E336" s="57"/>
      <c r="F336" s="138" t="str">
        <f t="shared" si="9"/>
        <v/>
      </c>
      <c r="G336" s="138" t="str">
        <f t="shared" si="10"/>
        <v/>
      </c>
    </row>
    <row r="337" spans="1:7">
      <c r="A337" s="51" t="s">
        <v>1910</v>
      </c>
      <c r="B337" s="178" t="s">
        <v>574</v>
      </c>
      <c r="C337" s="166" t="s">
        <v>1205</v>
      </c>
      <c r="D337" s="184" t="s">
        <v>1205</v>
      </c>
      <c r="E337" s="57"/>
      <c r="F337" s="138" t="str">
        <f t="shared" si="9"/>
        <v/>
      </c>
      <c r="G337" s="138" t="str">
        <f t="shared" si="10"/>
        <v/>
      </c>
    </row>
    <row r="338" spans="1:7">
      <c r="A338" s="51" t="s">
        <v>1911</v>
      </c>
      <c r="B338" s="178" t="s">
        <v>574</v>
      </c>
      <c r="C338" s="166" t="s">
        <v>1205</v>
      </c>
      <c r="D338" s="184" t="s">
        <v>1205</v>
      </c>
      <c r="E338" s="57"/>
      <c r="F338" s="138" t="str">
        <f t="shared" si="9"/>
        <v/>
      </c>
      <c r="G338" s="138" t="str">
        <f t="shared" si="10"/>
        <v/>
      </c>
    </row>
    <row r="339" spans="1:7">
      <c r="A339" s="51" t="s">
        <v>1912</v>
      </c>
      <c r="B339" s="178" t="s">
        <v>574</v>
      </c>
      <c r="C339" s="166" t="s">
        <v>1205</v>
      </c>
      <c r="D339" s="184" t="s">
        <v>1205</v>
      </c>
      <c r="E339" s="57"/>
      <c r="F339" s="138" t="str">
        <f t="shared" si="9"/>
        <v/>
      </c>
      <c r="G339" s="138" t="str">
        <f t="shared" si="10"/>
        <v/>
      </c>
    </row>
    <row r="340" spans="1:7">
      <c r="A340" s="51" t="s">
        <v>1913</v>
      </c>
      <c r="B340" s="178" t="s">
        <v>574</v>
      </c>
      <c r="C340" s="166" t="s">
        <v>1205</v>
      </c>
      <c r="D340" s="184" t="s">
        <v>1205</v>
      </c>
      <c r="E340" s="57"/>
      <c r="F340" s="138" t="str">
        <f t="shared" si="9"/>
        <v/>
      </c>
      <c r="G340" s="138" t="str">
        <f t="shared" si="10"/>
        <v/>
      </c>
    </row>
    <row r="341" spans="1:7">
      <c r="A341" s="51" t="s">
        <v>2093</v>
      </c>
      <c r="B341" s="178" t="s">
        <v>574</v>
      </c>
      <c r="C341" s="166" t="s">
        <v>1205</v>
      </c>
      <c r="D341" s="184" t="s">
        <v>1205</v>
      </c>
      <c r="E341" s="57"/>
      <c r="F341" s="138" t="str">
        <f t="shared" si="9"/>
        <v/>
      </c>
      <c r="G341" s="138" t="str">
        <f t="shared" si="10"/>
        <v/>
      </c>
    </row>
    <row r="342" spans="1:7">
      <c r="A342" s="51" t="s">
        <v>2118</v>
      </c>
      <c r="B342" s="178" t="s">
        <v>574</v>
      </c>
      <c r="C342" s="166" t="s">
        <v>1205</v>
      </c>
      <c r="D342" s="184" t="s">
        <v>1205</v>
      </c>
      <c r="E342" s="57"/>
      <c r="F342" s="138" t="str">
        <f t="shared" si="9"/>
        <v/>
      </c>
      <c r="G342" s="138" t="str">
        <f>IF($D$349=0,"",IF(D342="[for completion]","",IF(D342="","",D342/$D$349)))</f>
        <v/>
      </c>
    </row>
    <row r="343" spans="1:7">
      <c r="A343" s="51" t="s">
        <v>2119</v>
      </c>
      <c r="B343" s="178" t="s">
        <v>574</v>
      </c>
      <c r="C343" s="166" t="s">
        <v>1205</v>
      </c>
      <c r="D343" s="184" t="s">
        <v>1205</v>
      </c>
      <c r="E343" s="57"/>
      <c r="F343" s="138" t="str">
        <f t="shared" si="9"/>
        <v/>
      </c>
      <c r="G343" s="138" t="str">
        <f t="shared" si="10"/>
        <v/>
      </c>
    </row>
    <row r="344" spans="1:7">
      <c r="A344" s="51" t="s">
        <v>2120</v>
      </c>
      <c r="B344" s="178" t="s">
        <v>574</v>
      </c>
      <c r="C344" s="166" t="s">
        <v>1205</v>
      </c>
      <c r="D344" s="184" t="s">
        <v>1205</v>
      </c>
      <c r="E344" s="57"/>
      <c r="F344" s="138" t="str">
        <f t="shared" si="9"/>
        <v/>
      </c>
      <c r="G344" s="138" t="str">
        <f t="shared" si="10"/>
        <v/>
      </c>
    </row>
    <row r="345" spans="1:7">
      <c r="A345" s="51" t="s">
        <v>2121</v>
      </c>
      <c r="B345" s="178" t="s">
        <v>574</v>
      </c>
      <c r="C345" s="166" t="s">
        <v>1205</v>
      </c>
      <c r="D345" s="184" t="s">
        <v>1205</v>
      </c>
      <c r="E345" s="57"/>
      <c r="F345" s="138" t="str">
        <f t="shared" si="9"/>
        <v/>
      </c>
      <c r="G345" s="138" t="str">
        <f t="shared" si="10"/>
        <v/>
      </c>
    </row>
    <row r="346" spans="1:7">
      <c r="A346" s="51" t="s">
        <v>2122</v>
      </c>
      <c r="B346" s="178" t="s">
        <v>574</v>
      </c>
      <c r="C346" s="166" t="s">
        <v>1205</v>
      </c>
      <c r="D346" s="184" t="s">
        <v>1205</v>
      </c>
      <c r="E346" s="57"/>
      <c r="F346" s="138" t="str">
        <f>IF($C$349=0,"",IF(C346="[for completion]","",IF(C346="","",C346/$C$349)))</f>
        <v/>
      </c>
      <c r="G346" s="138" t="str">
        <f t="shared" si="10"/>
        <v/>
      </c>
    </row>
    <row r="347" spans="1:7">
      <c r="A347" s="51" t="s">
        <v>2123</v>
      </c>
      <c r="B347" s="178" t="s">
        <v>574</v>
      </c>
      <c r="C347" s="166" t="s">
        <v>1205</v>
      </c>
      <c r="D347" s="184" t="s">
        <v>1205</v>
      </c>
      <c r="E347" s="57"/>
      <c r="F347" s="138" t="str">
        <f t="shared" si="9"/>
        <v/>
      </c>
      <c r="G347" s="138" t="str">
        <f t="shared" si="10"/>
        <v/>
      </c>
    </row>
    <row r="348" spans="1:7">
      <c r="A348" s="51" t="s">
        <v>2124</v>
      </c>
      <c r="B348" s="68" t="s">
        <v>2015</v>
      </c>
      <c r="C348" s="166" t="s">
        <v>1205</v>
      </c>
      <c r="D348" s="184" t="s">
        <v>1205</v>
      </c>
      <c r="E348" s="57"/>
      <c r="F348" s="138" t="str">
        <f t="shared" si="9"/>
        <v/>
      </c>
      <c r="G348" s="138" t="str">
        <f t="shared" si="10"/>
        <v/>
      </c>
    </row>
    <row r="349" spans="1:7">
      <c r="A349" s="51" t="s">
        <v>2125</v>
      </c>
      <c r="B349" s="68" t="s">
        <v>140</v>
      </c>
      <c r="C349" s="131">
        <f>SUM(C331:C348)</f>
        <v>0</v>
      </c>
      <c r="D349" s="132">
        <f>SUM(D331:D348)</f>
        <v>0</v>
      </c>
      <c r="E349" s="57"/>
      <c r="F349" s="147">
        <f>SUM(F331:F348)</f>
        <v>0</v>
      </c>
      <c r="G349" s="147">
        <f>SUM(G331:G348)</f>
        <v>0</v>
      </c>
    </row>
    <row r="350" spans="1:7">
      <c r="A350" s="51" t="s">
        <v>1914</v>
      </c>
      <c r="B350" s="68"/>
      <c r="C350" s="51"/>
      <c r="D350" s="51"/>
      <c r="E350" s="57"/>
      <c r="F350" s="57"/>
      <c r="G350" s="57"/>
    </row>
    <row r="351" spans="1:7">
      <c r="A351" s="51" t="s">
        <v>2126</v>
      </c>
      <c r="B351" s="68"/>
      <c r="C351" s="51"/>
      <c r="D351" s="51"/>
      <c r="E351" s="57"/>
      <c r="F351" s="57"/>
      <c r="G351" s="57"/>
    </row>
    <row r="352" spans="1:7">
      <c r="A352" s="70"/>
      <c r="B352" s="70" t="s">
        <v>2267</v>
      </c>
      <c r="C352" s="70" t="s">
        <v>109</v>
      </c>
      <c r="D352" s="70" t="s">
        <v>1622</v>
      </c>
      <c r="E352" s="70"/>
      <c r="F352" s="70" t="s">
        <v>481</v>
      </c>
      <c r="G352" s="70" t="s">
        <v>2270</v>
      </c>
    </row>
    <row r="353" spans="1:7">
      <c r="A353" s="51" t="s">
        <v>1915</v>
      </c>
      <c r="B353" s="68" t="s">
        <v>1615</v>
      </c>
      <c r="C353" s="166" t="s">
        <v>1205</v>
      </c>
      <c r="D353" s="184" t="s">
        <v>1205</v>
      </c>
      <c r="E353" s="57"/>
      <c r="F353" s="138" t="str">
        <f>IF($C$366=0,"",IF(C353="[for completion]","",IF(C353="","",C353/$C$366)))</f>
        <v/>
      </c>
      <c r="G353" s="138" t="str">
        <f>IF($D$366=0,"",IF(D353="[for completion]","",IF(D353="","",D353/$D$366)))</f>
        <v/>
      </c>
    </row>
    <row r="354" spans="1:7">
      <c r="A354" s="51" t="s">
        <v>1916</v>
      </c>
      <c r="B354" s="68" t="s">
        <v>1616</v>
      </c>
      <c r="C354" s="166" t="s">
        <v>1205</v>
      </c>
      <c r="D354" s="184" t="s">
        <v>1205</v>
      </c>
      <c r="E354" s="57"/>
      <c r="F354" s="138" t="str">
        <f t="shared" ref="F354:F365" si="11">IF($C$366=0,"",IF(C354="[for completion]","",IF(C354="","",C354/$C$366)))</f>
        <v/>
      </c>
      <c r="G354" s="138" t="str">
        <f t="shared" ref="G354:G365" si="12">IF($D$366=0,"",IF(D354="[for completion]","",IF(D354="","",D354/$D$366)))</f>
        <v/>
      </c>
    </row>
    <row r="355" spans="1:7">
      <c r="A355" s="51" t="s">
        <v>1917</v>
      </c>
      <c r="B355" s="68" t="s">
        <v>2293</v>
      </c>
      <c r="C355" s="166" t="s">
        <v>1205</v>
      </c>
      <c r="D355" s="184" t="s">
        <v>1205</v>
      </c>
      <c r="E355" s="57"/>
      <c r="F355" s="138" t="str">
        <f t="shared" si="11"/>
        <v/>
      </c>
      <c r="G355" s="138" t="str">
        <f t="shared" si="12"/>
        <v/>
      </c>
    </row>
    <row r="356" spans="1:7">
      <c r="A356" s="51" t="s">
        <v>1918</v>
      </c>
      <c r="B356" s="68" t="s">
        <v>1617</v>
      </c>
      <c r="C356" s="166" t="s">
        <v>1205</v>
      </c>
      <c r="D356" s="184" t="s">
        <v>1205</v>
      </c>
      <c r="E356" s="57"/>
      <c r="F356" s="138" t="str">
        <f t="shared" si="11"/>
        <v/>
      </c>
      <c r="G356" s="138" t="str">
        <f t="shared" si="12"/>
        <v/>
      </c>
    </row>
    <row r="357" spans="1:7">
      <c r="A357" s="51" t="s">
        <v>1919</v>
      </c>
      <c r="B357" s="68" t="s">
        <v>1618</v>
      </c>
      <c r="C357" s="166" t="s">
        <v>1205</v>
      </c>
      <c r="D357" s="184" t="s">
        <v>1205</v>
      </c>
      <c r="E357" s="57"/>
      <c r="F357" s="138" t="str">
        <f t="shared" si="11"/>
        <v/>
      </c>
      <c r="G357" s="138" t="str">
        <f t="shared" si="12"/>
        <v/>
      </c>
    </row>
    <row r="358" spans="1:7">
      <c r="A358" s="51" t="s">
        <v>1920</v>
      </c>
      <c r="B358" s="68" t="s">
        <v>1619</v>
      </c>
      <c r="C358" s="166" t="s">
        <v>1205</v>
      </c>
      <c r="D358" s="184" t="s">
        <v>1205</v>
      </c>
      <c r="E358" s="57"/>
      <c r="F358" s="138" t="str">
        <f t="shared" si="11"/>
        <v/>
      </c>
      <c r="G358" s="138" t="str">
        <f t="shared" si="12"/>
        <v/>
      </c>
    </row>
    <row r="359" spans="1:7">
      <c r="A359" s="51" t="s">
        <v>2009</v>
      </c>
      <c r="B359" s="68" t="s">
        <v>1620</v>
      </c>
      <c r="C359" s="166" t="s">
        <v>1205</v>
      </c>
      <c r="D359" s="184" t="s">
        <v>1205</v>
      </c>
      <c r="E359" s="57"/>
      <c r="F359" s="138" t="str">
        <f t="shared" si="11"/>
        <v/>
      </c>
      <c r="G359" s="138" t="str">
        <f t="shared" si="12"/>
        <v/>
      </c>
    </row>
    <row r="360" spans="1:7">
      <c r="A360" s="51" t="s">
        <v>2010</v>
      </c>
      <c r="B360" s="68" t="s">
        <v>1621</v>
      </c>
      <c r="C360" s="166" t="s">
        <v>1205</v>
      </c>
      <c r="D360" s="184" t="s">
        <v>1205</v>
      </c>
      <c r="E360" s="57"/>
      <c r="F360" s="138" t="str">
        <f t="shared" si="11"/>
        <v/>
      </c>
      <c r="G360" s="138" t="str">
        <f t="shared" si="12"/>
        <v/>
      </c>
    </row>
    <row r="361" spans="1:7">
      <c r="A361" s="51" t="s">
        <v>2131</v>
      </c>
      <c r="B361" s="68" t="s">
        <v>2665</v>
      </c>
      <c r="C361" s="131" t="s">
        <v>1205</v>
      </c>
      <c r="D361" s="51" t="s">
        <v>1205</v>
      </c>
      <c r="E361" s="57"/>
      <c r="F361" s="138" t="str">
        <f t="shared" si="11"/>
        <v/>
      </c>
      <c r="G361" s="138" t="str">
        <f t="shared" si="12"/>
        <v/>
      </c>
    </row>
    <row r="362" spans="1:7">
      <c r="A362" s="51" t="s">
        <v>2132</v>
      </c>
      <c r="B362" s="51" t="s">
        <v>2668</v>
      </c>
      <c r="C362" s="131" t="s">
        <v>1205</v>
      </c>
      <c r="D362" s="51" t="s">
        <v>1205</v>
      </c>
      <c r="F362" s="138" t="str">
        <f t="shared" si="11"/>
        <v/>
      </c>
      <c r="G362" s="138" t="str">
        <f t="shared" si="12"/>
        <v/>
      </c>
    </row>
    <row r="363" spans="1:7">
      <c r="A363" s="51" t="s">
        <v>2133</v>
      </c>
      <c r="B363" s="51" t="s">
        <v>2666</v>
      </c>
      <c r="C363" s="131" t="s">
        <v>1205</v>
      </c>
      <c r="D363" s="51" t="s">
        <v>1205</v>
      </c>
      <c r="F363" s="138" t="str">
        <f t="shared" si="11"/>
        <v/>
      </c>
      <c r="G363" s="138" t="str">
        <f t="shared" si="12"/>
        <v/>
      </c>
    </row>
    <row r="364" spans="1:7">
      <c r="A364" s="51" t="s">
        <v>2689</v>
      </c>
      <c r="B364" s="68" t="s">
        <v>2667</v>
      </c>
      <c r="C364" s="131" t="s">
        <v>1205</v>
      </c>
      <c r="D364" s="51" t="s">
        <v>1205</v>
      </c>
      <c r="E364" s="57"/>
      <c r="F364" s="138" t="str">
        <f t="shared" si="11"/>
        <v/>
      </c>
      <c r="G364" s="138" t="str">
        <f t="shared" si="12"/>
        <v/>
      </c>
    </row>
    <row r="365" spans="1:7">
      <c r="A365" s="51" t="s">
        <v>2690</v>
      </c>
      <c r="B365" s="51" t="s">
        <v>2015</v>
      </c>
      <c r="C365" s="131" t="s">
        <v>1205</v>
      </c>
      <c r="D365" s="132" t="s">
        <v>1205</v>
      </c>
      <c r="E365" s="57"/>
      <c r="F365" s="138" t="str">
        <f t="shared" si="11"/>
        <v/>
      </c>
      <c r="G365" s="138" t="str">
        <f t="shared" si="12"/>
        <v/>
      </c>
    </row>
    <row r="366" spans="1:7">
      <c r="A366" s="51" t="s">
        <v>2691</v>
      </c>
      <c r="B366" s="68" t="s">
        <v>140</v>
      </c>
      <c r="C366" s="131">
        <f>SUM(C353:C365)</f>
        <v>0</v>
      </c>
      <c r="D366" s="132">
        <f>SUM(D353:D365)</f>
        <v>0</v>
      </c>
      <c r="E366" s="57"/>
      <c r="F366" s="126">
        <f>SUM(F353:F365)</f>
        <v>0</v>
      </c>
      <c r="G366" s="126">
        <f>SUM(G353:G365)</f>
        <v>0</v>
      </c>
    </row>
    <row r="367" spans="1:7">
      <c r="A367" s="51" t="s">
        <v>1921</v>
      </c>
      <c r="B367" s="68"/>
      <c r="C367" s="166"/>
      <c r="D367" s="184"/>
      <c r="E367" s="57"/>
      <c r="F367" s="138" t="str">
        <f>IF($C$349=0,"",IF(C367="[for completion]","",IF(C367="","",C367/$C$349)))</f>
        <v/>
      </c>
      <c r="G367" s="138" t="str">
        <f>IF($D$349=0,"",IF(D367="[for completion]","",IF(D367="","",D367/$D$349)))</f>
        <v/>
      </c>
    </row>
    <row r="368" spans="1:7">
      <c r="A368" s="51" t="s">
        <v>2694</v>
      </c>
      <c r="B368" s="68"/>
      <c r="C368" s="166"/>
      <c r="D368" s="184"/>
      <c r="E368" s="57"/>
      <c r="F368" s="138"/>
      <c r="G368" s="138"/>
    </row>
    <row r="369" spans="1:7">
      <c r="A369" s="51" t="s">
        <v>2695</v>
      </c>
      <c r="B369" s="68"/>
      <c r="C369" s="166"/>
      <c r="D369" s="184"/>
      <c r="E369" s="57"/>
      <c r="F369" s="138"/>
      <c r="G369" s="138"/>
    </row>
    <row r="370" spans="1:7">
      <c r="A370" s="51" t="s">
        <v>2696</v>
      </c>
      <c r="B370" s="68"/>
      <c r="C370" s="166"/>
      <c r="D370" s="184"/>
      <c r="E370" s="57"/>
      <c r="F370" s="138"/>
      <c r="G370" s="138"/>
    </row>
    <row r="371" spans="1:7">
      <c r="A371" s="51" t="s">
        <v>2697</v>
      </c>
      <c r="B371" s="68"/>
      <c r="C371" s="166"/>
      <c r="D371" s="184"/>
      <c r="E371" s="57"/>
      <c r="F371" s="138"/>
      <c r="G371" s="138"/>
    </row>
    <row r="372" spans="1:7">
      <c r="A372" s="51" t="s">
        <v>2698</v>
      </c>
      <c r="B372" s="68"/>
      <c r="C372" s="166"/>
      <c r="D372" s="184"/>
      <c r="E372" s="57"/>
      <c r="F372" s="138"/>
      <c r="G372" s="138"/>
    </row>
    <row r="373" spans="1:7">
      <c r="A373" s="51" t="s">
        <v>2699</v>
      </c>
      <c r="B373" s="68"/>
      <c r="C373" s="166"/>
      <c r="D373" s="184"/>
      <c r="E373" s="57"/>
      <c r="F373" s="138"/>
      <c r="G373" s="138"/>
    </row>
    <row r="374" spans="1:7">
      <c r="A374" s="51" t="s">
        <v>2700</v>
      </c>
      <c r="B374" s="68"/>
      <c r="C374" s="131"/>
      <c r="D374" s="132"/>
      <c r="E374" s="57"/>
      <c r="F374" s="147"/>
      <c r="G374" s="147"/>
    </row>
    <row r="375" spans="1:7">
      <c r="A375" s="51" t="s">
        <v>2701</v>
      </c>
      <c r="B375" s="68"/>
      <c r="C375" s="51"/>
      <c r="D375" s="51"/>
      <c r="E375" s="57"/>
      <c r="F375" s="57"/>
      <c r="G375" s="57"/>
    </row>
    <row r="376" spans="1:7">
      <c r="A376" s="51" t="s">
        <v>2702</v>
      </c>
      <c r="B376" s="68"/>
      <c r="C376" s="51"/>
      <c r="D376" s="51"/>
      <c r="E376" s="57"/>
      <c r="F376" s="57"/>
      <c r="G376" s="57"/>
    </row>
    <row r="377" spans="1:7">
      <c r="A377" s="70"/>
      <c r="B377" s="70" t="s">
        <v>2127</v>
      </c>
      <c r="C377" s="70" t="s">
        <v>109</v>
      </c>
      <c r="D377" s="70" t="s">
        <v>1622</v>
      </c>
      <c r="E377" s="70"/>
      <c r="F377" s="70" t="s">
        <v>481</v>
      </c>
      <c r="G377" s="70" t="s">
        <v>2270</v>
      </c>
    </row>
    <row r="378" spans="1:7">
      <c r="A378" s="51" t="s">
        <v>2011</v>
      </c>
      <c r="B378" s="68" t="s">
        <v>2003</v>
      </c>
      <c r="C378" s="166" t="s">
        <v>1205</v>
      </c>
      <c r="D378" s="184" t="s">
        <v>1205</v>
      </c>
      <c r="E378" s="57"/>
      <c r="F378" s="138" t="str">
        <f t="shared" ref="F378:F384" si="13">IF($C$385=0,"",IF(C378="[for completion]","",IF(C378="","",C378/$C$385)))</f>
        <v/>
      </c>
      <c r="G378" s="138" t="str">
        <f>IF($D$385=0,"",IF(D378="[for completion]","",IF(D378="","",D378/$D$385)))</f>
        <v/>
      </c>
    </row>
    <row r="379" spans="1:7">
      <c r="A379" s="51" t="s">
        <v>2012</v>
      </c>
      <c r="B379" s="152" t="s">
        <v>2004</v>
      </c>
      <c r="C379" s="166" t="s">
        <v>1205</v>
      </c>
      <c r="D379" s="184" t="s">
        <v>1205</v>
      </c>
      <c r="E379" s="57"/>
      <c r="F379" s="138" t="str">
        <f t="shared" si="13"/>
        <v/>
      </c>
      <c r="G379" s="138" t="str">
        <f t="shared" ref="G379:G384" si="14">IF($D$385=0,"",IF(D379="[for completion]","",IF(D379="","",D379/$D$385)))</f>
        <v/>
      </c>
    </row>
    <row r="380" spans="1:7">
      <c r="A380" s="51" t="s">
        <v>2013</v>
      </c>
      <c r="B380" s="68" t="s">
        <v>2005</v>
      </c>
      <c r="C380" s="166" t="s">
        <v>1205</v>
      </c>
      <c r="D380" s="184" t="s">
        <v>1205</v>
      </c>
      <c r="E380" s="57"/>
      <c r="F380" s="138" t="str">
        <f t="shared" si="13"/>
        <v/>
      </c>
      <c r="G380" s="138" t="str">
        <f t="shared" si="14"/>
        <v/>
      </c>
    </row>
    <row r="381" spans="1:7">
      <c r="A381" s="51" t="s">
        <v>2014</v>
      </c>
      <c r="B381" s="68" t="s">
        <v>2006</v>
      </c>
      <c r="C381" s="166" t="s">
        <v>1205</v>
      </c>
      <c r="D381" s="184" t="s">
        <v>1205</v>
      </c>
      <c r="E381" s="57"/>
      <c r="F381" s="138" t="str">
        <f t="shared" si="13"/>
        <v/>
      </c>
      <c r="G381" s="138" t="str">
        <f t="shared" si="14"/>
        <v/>
      </c>
    </row>
    <row r="382" spans="1:7">
      <c r="A382" s="51" t="s">
        <v>2016</v>
      </c>
      <c r="B382" s="68" t="s">
        <v>2007</v>
      </c>
      <c r="C382" s="166" t="s">
        <v>1205</v>
      </c>
      <c r="D382" s="184" t="s">
        <v>1205</v>
      </c>
      <c r="E382" s="57"/>
      <c r="F382" s="138" t="str">
        <f t="shared" si="13"/>
        <v/>
      </c>
      <c r="G382" s="138" t="str">
        <f t="shared" si="14"/>
        <v/>
      </c>
    </row>
    <row r="383" spans="1:7">
      <c r="A383" s="51" t="s">
        <v>2128</v>
      </c>
      <c r="B383" s="68" t="s">
        <v>2008</v>
      </c>
      <c r="C383" s="166" t="s">
        <v>1205</v>
      </c>
      <c r="D383" s="184" t="s">
        <v>1205</v>
      </c>
      <c r="E383" s="57"/>
      <c r="F383" s="138" t="str">
        <f t="shared" si="13"/>
        <v/>
      </c>
      <c r="G383" s="138" t="str">
        <f t="shared" si="14"/>
        <v/>
      </c>
    </row>
    <row r="384" spans="1:7">
      <c r="A384" s="51" t="s">
        <v>2129</v>
      </c>
      <c r="B384" s="68" t="s">
        <v>1623</v>
      </c>
      <c r="C384" s="166" t="s">
        <v>1205</v>
      </c>
      <c r="D384" s="184" t="s">
        <v>1205</v>
      </c>
      <c r="E384" s="57"/>
      <c r="F384" s="138" t="str">
        <f t="shared" si="13"/>
        <v/>
      </c>
      <c r="G384" s="138" t="str">
        <f t="shared" si="14"/>
        <v/>
      </c>
    </row>
    <row r="385" spans="1:7">
      <c r="A385" s="51" t="s">
        <v>2130</v>
      </c>
      <c r="B385" s="68" t="s">
        <v>140</v>
      </c>
      <c r="C385" s="131">
        <f>SUM(C378:C384)</f>
        <v>0</v>
      </c>
      <c r="D385" s="132">
        <f>SUM(D378:D384)</f>
        <v>0</v>
      </c>
      <c r="E385" s="57"/>
      <c r="F385" s="147">
        <f>SUM(F378:F384)</f>
        <v>0</v>
      </c>
      <c r="G385" s="147">
        <f>SUM(G378:G384)</f>
        <v>0</v>
      </c>
    </row>
    <row r="386" spans="1:7">
      <c r="A386" s="51" t="s">
        <v>2017</v>
      </c>
      <c r="B386" s="68"/>
      <c r="C386" s="51"/>
      <c r="D386" s="51"/>
      <c r="E386" s="57"/>
      <c r="F386" s="57"/>
      <c r="G386" s="57"/>
    </row>
    <row r="387" spans="1:7">
      <c r="A387" s="70"/>
      <c r="B387" s="70" t="s">
        <v>2268</v>
      </c>
      <c r="C387" s="70" t="s">
        <v>109</v>
      </c>
      <c r="D387" s="70" t="s">
        <v>1622</v>
      </c>
      <c r="E387" s="70"/>
      <c r="F387" s="70" t="s">
        <v>481</v>
      </c>
      <c r="G387" s="70" t="s">
        <v>2270</v>
      </c>
    </row>
    <row r="388" spans="1:7">
      <c r="A388" s="51" t="s">
        <v>2111</v>
      </c>
      <c r="B388" s="68" t="s">
        <v>2269</v>
      </c>
      <c r="C388" s="166" t="s">
        <v>1205</v>
      </c>
      <c r="D388" s="184" t="s">
        <v>1205</v>
      </c>
      <c r="E388" s="57"/>
      <c r="F388" s="138" t="str">
        <f>IF($C$392=0,"",IF(C388="[for completion]","",IF(C388="","",C388/$C$392)))</f>
        <v/>
      </c>
      <c r="G388" s="138" t="str">
        <f>IF($D$392=0,"",IF(D388="[for completion]","",IF(D388="","",D388/$D$392)))</f>
        <v/>
      </c>
    </row>
    <row r="389" spans="1:7">
      <c r="A389" s="51" t="s">
        <v>2112</v>
      </c>
      <c r="B389" s="152" t="s">
        <v>2198</v>
      </c>
      <c r="C389" s="166" t="s">
        <v>1205</v>
      </c>
      <c r="D389" s="184" t="s">
        <v>1205</v>
      </c>
      <c r="E389" s="57"/>
      <c r="F389" s="138" t="str">
        <f>IF($C$392=0,"",IF(C389="[for completion]","",IF(C389="","",C389/$C$392)))</f>
        <v/>
      </c>
      <c r="G389" s="138" t="str">
        <f>IF($D$392=0,"",IF(D389="[for completion]","",IF(D389="","",D389/$D$392)))</f>
        <v/>
      </c>
    </row>
    <row r="390" spans="1:7">
      <c r="A390" s="51" t="s">
        <v>2113</v>
      </c>
      <c r="B390" s="68" t="s">
        <v>1623</v>
      </c>
      <c r="C390" s="166" t="s">
        <v>1205</v>
      </c>
      <c r="D390" s="184" t="s">
        <v>1205</v>
      </c>
      <c r="E390" s="57"/>
      <c r="F390" s="138" t="str">
        <f>IF($C$392=0,"",IF(C390="[for completion]","",IF(C390="","",C390/$C$392)))</f>
        <v/>
      </c>
      <c r="G390" s="138" t="str">
        <f>IF($D$392=0,"",IF(D390="[for completion]","",IF(D390="","",D390/$D$392)))</f>
        <v/>
      </c>
    </row>
    <row r="391" spans="1:7">
      <c r="A391" s="51" t="s">
        <v>2114</v>
      </c>
      <c r="B391" s="51" t="s">
        <v>2015</v>
      </c>
      <c r="C391" s="166" t="s">
        <v>1205</v>
      </c>
      <c r="D391" s="184" t="s">
        <v>1205</v>
      </c>
      <c r="E391" s="57"/>
      <c r="F391" s="138" t="str">
        <f>IF($C$392=0,"",IF(C391="[for completion]","",IF(C391="","",C391/$C$392)))</f>
        <v/>
      </c>
      <c r="G391" s="138" t="str">
        <f>IF($D$392=0,"",IF(D391="[for completion]","",IF(D391="","",D391/$D$392)))</f>
        <v/>
      </c>
    </row>
    <row r="392" spans="1:7">
      <c r="A392" s="51" t="s">
        <v>2115</v>
      </c>
      <c r="B392" s="68" t="s">
        <v>140</v>
      </c>
      <c r="C392" s="131">
        <f>SUM(C388:C391)</f>
        <v>0</v>
      </c>
      <c r="D392" s="132">
        <f>SUM(D388:D391)</f>
        <v>0</v>
      </c>
      <c r="E392" s="57"/>
      <c r="F392" s="147">
        <f>SUM(F388:F391)</f>
        <v>0</v>
      </c>
      <c r="G392" s="147">
        <f>SUM(G388:G391)</f>
        <v>0</v>
      </c>
    </row>
    <row r="393" spans="1:7">
      <c r="A393" s="51" t="s">
        <v>2116</v>
      </c>
      <c r="B393" s="51"/>
      <c r="C393" s="126"/>
      <c r="D393" s="51"/>
      <c r="E393" s="49"/>
      <c r="F393" s="49"/>
      <c r="G393" s="49"/>
    </row>
    <row r="394" spans="1:7">
      <c r="A394" s="70"/>
      <c r="B394" s="70" t="s">
        <v>3027</v>
      </c>
      <c r="C394" s="70" t="s">
        <v>2655</v>
      </c>
      <c r="D394" s="70" t="s">
        <v>2656</v>
      </c>
      <c r="E394" s="70"/>
      <c r="F394" s="70" t="s">
        <v>2657</v>
      </c>
      <c r="G394" s="70"/>
    </row>
    <row r="395" spans="1:7">
      <c r="A395" s="51" t="s">
        <v>2315</v>
      </c>
      <c r="B395" s="68" t="s">
        <v>2003</v>
      </c>
      <c r="C395" s="166" t="s">
        <v>1205</v>
      </c>
      <c r="D395" s="166" t="s">
        <v>1205</v>
      </c>
      <c r="E395" s="49"/>
      <c r="F395" s="166" t="s">
        <v>1205</v>
      </c>
      <c r="G395" s="138" t="str">
        <f>IF($D$413=0,"",IF(D395="[for completion]","",IF(D395="","",D395/$D$413)))</f>
        <v/>
      </c>
    </row>
    <row r="396" spans="1:7">
      <c r="A396" s="51" t="s">
        <v>2316</v>
      </c>
      <c r="B396" s="152" t="s">
        <v>2004</v>
      </c>
      <c r="C396" s="166" t="s">
        <v>1205</v>
      </c>
      <c r="D396" s="166" t="s">
        <v>1205</v>
      </c>
      <c r="E396" s="49"/>
      <c r="F396" s="166" t="s">
        <v>1205</v>
      </c>
      <c r="G396" s="138" t="str">
        <f t="shared" ref="G396:G404" si="15">IF($D$413=0,"",IF(D396="[for completion]","",IF(D396="","",D396/$D$413)))</f>
        <v/>
      </c>
    </row>
    <row r="397" spans="1:7">
      <c r="A397" s="51" t="s">
        <v>2317</v>
      </c>
      <c r="B397" s="68" t="s">
        <v>2005</v>
      </c>
      <c r="C397" s="166" t="s">
        <v>1205</v>
      </c>
      <c r="D397" s="166" t="s">
        <v>1205</v>
      </c>
      <c r="E397" s="49"/>
      <c r="F397" s="166" t="s">
        <v>1205</v>
      </c>
      <c r="G397" s="138" t="str">
        <f t="shared" si="15"/>
        <v/>
      </c>
    </row>
    <row r="398" spans="1:7">
      <c r="A398" s="51" t="s">
        <v>2318</v>
      </c>
      <c r="B398" s="68" t="s">
        <v>2006</v>
      </c>
      <c r="C398" s="166" t="s">
        <v>1205</v>
      </c>
      <c r="D398" s="166" t="s">
        <v>1205</v>
      </c>
      <c r="E398" s="49"/>
      <c r="F398" s="166" t="s">
        <v>1205</v>
      </c>
      <c r="G398" s="138" t="str">
        <f t="shared" si="15"/>
        <v/>
      </c>
    </row>
    <row r="399" spans="1:7">
      <c r="A399" s="51" t="s">
        <v>2319</v>
      </c>
      <c r="B399" s="68" t="s">
        <v>2007</v>
      </c>
      <c r="C399" s="166" t="s">
        <v>1205</v>
      </c>
      <c r="D399" s="166" t="s">
        <v>1205</v>
      </c>
      <c r="E399" s="49"/>
      <c r="F399" s="166" t="s">
        <v>1205</v>
      </c>
      <c r="G399" s="138" t="str">
        <f t="shared" si="15"/>
        <v/>
      </c>
    </row>
    <row r="400" spans="1:7">
      <c r="A400" s="51" t="s">
        <v>2320</v>
      </c>
      <c r="B400" s="68" t="s">
        <v>2008</v>
      </c>
      <c r="C400" s="166" t="s">
        <v>1205</v>
      </c>
      <c r="D400" s="166" t="s">
        <v>1205</v>
      </c>
      <c r="E400" s="49"/>
      <c r="F400" s="166" t="s">
        <v>1205</v>
      </c>
      <c r="G400" s="138" t="str">
        <f t="shared" si="15"/>
        <v/>
      </c>
    </row>
    <row r="401" spans="1:7">
      <c r="A401" s="51" t="s">
        <v>2321</v>
      </c>
      <c r="B401" s="68" t="s">
        <v>1623</v>
      </c>
      <c r="C401" s="166" t="s">
        <v>1205</v>
      </c>
      <c r="D401" s="166" t="s">
        <v>1205</v>
      </c>
      <c r="E401" s="49"/>
      <c r="F401" s="166" t="s">
        <v>1205</v>
      </c>
      <c r="G401" s="138" t="str">
        <f t="shared" si="15"/>
        <v/>
      </c>
    </row>
    <row r="402" spans="1:7">
      <c r="A402" s="51" t="s">
        <v>2322</v>
      </c>
      <c r="B402" s="68" t="s">
        <v>2015</v>
      </c>
      <c r="C402" s="166" t="s">
        <v>1205</v>
      </c>
      <c r="D402" s="166" t="s">
        <v>1205</v>
      </c>
      <c r="E402" s="49"/>
      <c r="F402" s="166" t="s">
        <v>1205</v>
      </c>
      <c r="G402" s="138" t="str">
        <f t="shared" si="15"/>
        <v/>
      </c>
    </row>
    <row r="403" spans="1:7">
      <c r="A403" s="51" t="s">
        <v>2323</v>
      </c>
      <c r="B403" s="68" t="s">
        <v>140</v>
      </c>
      <c r="C403" s="131">
        <f>SUM(C395:C402)</f>
        <v>0</v>
      </c>
      <c r="D403" s="131">
        <f>SUM(D395:D402)</f>
        <v>0</v>
      </c>
      <c r="E403" s="49"/>
      <c r="F403" s="51"/>
      <c r="G403" s="138" t="str">
        <f t="shared" si="15"/>
        <v/>
      </c>
    </row>
    <row r="404" spans="1:7">
      <c r="A404" s="51" t="s">
        <v>2324</v>
      </c>
      <c r="B404" s="51" t="s">
        <v>2654</v>
      </c>
      <c r="C404" s="51"/>
      <c r="D404" s="51"/>
      <c r="E404" s="51"/>
      <c r="F404" s="166" t="s">
        <v>1205</v>
      </c>
      <c r="G404" s="138" t="str">
        <f t="shared" si="15"/>
        <v/>
      </c>
    </row>
    <row r="405" spans="1:7">
      <c r="A405" s="51" t="s">
        <v>2325</v>
      </c>
      <c r="B405" s="178"/>
      <c r="C405" s="51"/>
      <c r="D405" s="51"/>
      <c r="E405" s="49"/>
      <c r="F405" s="138"/>
      <c r="G405" s="138"/>
    </row>
    <row r="406" spans="1:7">
      <c r="A406" s="51" t="s">
        <v>2326</v>
      </c>
      <c r="B406" s="178"/>
      <c r="C406" s="51"/>
      <c r="D406" s="51"/>
      <c r="E406" s="49"/>
      <c r="F406" s="138"/>
      <c r="G406" s="138"/>
    </row>
    <row r="407" spans="1:7">
      <c r="A407" s="51" t="s">
        <v>2327</v>
      </c>
      <c r="B407" s="178"/>
      <c r="C407" s="51"/>
      <c r="D407" s="51"/>
      <c r="E407" s="49"/>
      <c r="F407" s="138"/>
      <c r="G407" s="138"/>
    </row>
    <row r="408" spans="1:7">
      <c r="A408" s="51" t="s">
        <v>2328</v>
      </c>
      <c r="B408" s="178"/>
      <c r="C408" s="51"/>
      <c r="D408" s="51"/>
      <c r="E408" s="49"/>
      <c r="F408" s="138"/>
      <c r="G408" s="138"/>
    </row>
    <row r="409" spans="1:7">
      <c r="A409" s="51" t="s">
        <v>2329</v>
      </c>
      <c r="B409" s="178"/>
      <c r="C409" s="51"/>
      <c r="D409" s="51"/>
      <c r="E409" s="49"/>
      <c r="F409" s="138"/>
      <c r="G409" s="138"/>
    </row>
    <row r="410" spans="1:7">
      <c r="A410" s="51" t="s">
        <v>2330</v>
      </c>
      <c r="B410" s="178"/>
      <c r="C410" s="51"/>
      <c r="D410" s="51"/>
      <c r="E410" s="49"/>
      <c r="F410" s="138"/>
      <c r="G410" s="138"/>
    </row>
    <row r="411" spans="1:7">
      <c r="A411" s="51" t="s">
        <v>2331</v>
      </c>
      <c r="B411" s="178"/>
      <c r="C411" s="51"/>
      <c r="D411" s="51"/>
      <c r="E411" s="49"/>
      <c r="F411" s="138"/>
      <c r="G411" s="138"/>
    </row>
    <row r="412" spans="1:7">
      <c r="A412" s="51" t="s">
        <v>2332</v>
      </c>
      <c r="B412" s="68"/>
      <c r="C412" s="51"/>
      <c r="D412" s="51"/>
      <c r="E412" s="49"/>
      <c r="F412" s="138"/>
      <c r="G412" s="138"/>
    </row>
    <row r="413" spans="1:7">
      <c r="A413" s="51" t="s">
        <v>2333</v>
      </c>
      <c r="B413" s="68"/>
      <c r="C413" s="131"/>
      <c r="D413" s="51"/>
      <c r="E413" s="49"/>
      <c r="F413" s="187"/>
      <c r="G413" s="187"/>
    </row>
    <row r="414" spans="1:7">
      <c r="A414" s="51" t="s">
        <v>2334</v>
      </c>
      <c r="B414" s="51"/>
      <c r="C414" s="186"/>
      <c r="D414" s="51"/>
      <c r="E414" s="49"/>
      <c r="F414" s="49"/>
      <c r="G414" s="49"/>
    </row>
    <row r="415" spans="1:7">
      <c r="A415" s="51" t="s">
        <v>2335</v>
      </c>
      <c r="B415" s="51"/>
      <c r="C415" s="186"/>
      <c r="D415" s="51"/>
      <c r="E415" s="49"/>
      <c r="F415" s="49"/>
      <c r="G415" s="49"/>
    </row>
    <row r="416" spans="1:7">
      <c r="A416" s="51" t="s">
        <v>2336</v>
      </c>
      <c r="B416" s="51"/>
      <c r="C416" s="186"/>
      <c r="D416" s="51"/>
      <c r="E416" s="49"/>
      <c r="F416" s="49"/>
      <c r="G416" s="49"/>
    </row>
    <row r="417" spans="1:7">
      <c r="A417" s="51" t="s">
        <v>2337</v>
      </c>
      <c r="B417" s="51"/>
      <c r="C417" s="186"/>
      <c r="D417" s="51"/>
      <c r="E417" s="49"/>
      <c r="F417" s="49"/>
      <c r="G417" s="49"/>
    </row>
    <row r="418" spans="1:7">
      <c r="A418" s="51" t="s">
        <v>2338</v>
      </c>
      <c r="B418" s="51"/>
      <c r="C418" s="186"/>
      <c r="D418" s="51"/>
      <c r="E418" s="49"/>
      <c r="F418" s="49"/>
      <c r="G418" s="49"/>
    </row>
    <row r="419" spans="1:7">
      <c r="A419" s="51" t="s">
        <v>2339</v>
      </c>
      <c r="B419" s="51"/>
      <c r="C419" s="186"/>
      <c r="D419" s="51"/>
      <c r="E419" s="49"/>
      <c r="F419" s="49"/>
      <c r="G419" s="49"/>
    </row>
    <row r="420" spans="1:7">
      <c r="A420" s="51" t="s">
        <v>2340</v>
      </c>
      <c r="B420" s="51"/>
      <c r="C420" s="186"/>
      <c r="D420" s="51"/>
      <c r="E420" s="49"/>
      <c r="F420" s="49"/>
      <c r="G420" s="49"/>
    </row>
    <row r="421" spans="1:7">
      <c r="A421" s="51" t="s">
        <v>2341</v>
      </c>
      <c r="B421" s="51"/>
      <c r="C421" s="186"/>
      <c r="D421" s="51"/>
      <c r="E421" s="49"/>
      <c r="F421" s="49"/>
      <c r="G421" s="49"/>
    </row>
    <row r="422" spans="1:7">
      <c r="A422" s="51" t="s">
        <v>2342</v>
      </c>
      <c r="B422" s="51"/>
      <c r="C422" s="186"/>
      <c r="D422" s="51"/>
      <c r="E422" s="49"/>
      <c r="F422" s="49"/>
      <c r="G422" s="49"/>
    </row>
    <row r="423" spans="1:7">
      <c r="A423" s="51" t="s">
        <v>2343</v>
      </c>
      <c r="B423" s="51"/>
      <c r="C423" s="186"/>
      <c r="D423" s="51"/>
      <c r="E423" s="49"/>
      <c r="F423" s="49"/>
      <c r="G423" s="49"/>
    </row>
    <row r="424" spans="1:7">
      <c r="A424" s="51" t="s">
        <v>2344</v>
      </c>
      <c r="B424" s="51"/>
      <c r="C424" s="186"/>
      <c r="D424" s="51"/>
      <c r="E424" s="49"/>
      <c r="F424" s="49"/>
      <c r="G424" s="49"/>
    </row>
    <row r="425" spans="1:7">
      <c r="A425" s="51" t="s">
        <v>2345</v>
      </c>
      <c r="B425" s="51"/>
      <c r="C425" s="186"/>
      <c r="D425" s="51"/>
      <c r="E425" s="49"/>
      <c r="F425" s="49"/>
      <c r="G425" s="49"/>
    </row>
    <row r="426" spans="1:7">
      <c r="A426" s="51" t="s">
        <v>2346</v>
      </c>
      <c r="B426" s="51"/>
      <c r="C426" s="186"/>
      <c r="D426" s="51"/>
      <c r="E426" s="49"/>
      <c r="F426" s="49"/>
      <c r="G426" s="49"/>
    </row>
    <row r="427" spans="1:7">
      <c r="A427" s="51" t="s">
        <v>2347</v>
      </c>
      <c r="B427" s="51"/>
      <c r="C427" s="186"/>
      <c r="D427" s="51"/>
      <c r="E427" s="49"/>
      <c r="F427" s="49"/>
      <c r="G427" s="49"/>
    </row>
    <row r="428" spans="1:7">
      <c r="A428" s="51" t="s">
        <v>2348</v>
      </c>
      <c r="B428" s="51"/>
      <c r="C428" s="186"/>
      <c r="D428" s="51"/>
      <c r="E428" s="49"/>
      <c r="F428" s="49"/>
      <c r="G428" s="49"/>
    </row>
    <row r="429" spans="1:7">
      <c r="A429" s="51" t="s">
        <v>2349</v>
      </c>
      <c r="B429" s="51"/>
      <c r="C429" s="186"/>
      <c r="D429" s="51"/>
      <c r="E429" s="49"/>
      <c r="F429" s="49"/>
      <c r="G429" s="49"/>
    </row>
    <row r="430" spans="1:7">
      <c r="A430" s="51" t="s">
        <v>2350</v>
      </c>
      <c r="B430" s="51"/>
      <c r="C430" s="186"/>
      <c r="D430" s="51"/>
      <c r="E430" s="49"/>
      <c r="F430" s="49"/>
      <c r="G430" s="49"/>
    </row>
    <row r="431" spans="1:7">
      <c r="A431" s="51" t="s">
        <v>2351</v>
      </c>
      <c r="B431" s="51"/>
      <c r="C431" s="186"/>
      <c r="D431" s="51"/>
      <c r="E431" s="49"/>
      <c r="F431" s="49"/>
      <c r="G431" s="49"/>
    </row>
    <row r="432" spans="1:7">
      <c r="A432" s="51" t="s">
        <v>2352</v>
      </c>
      <c r="B432" s="51"/>
      <c r="C432" s="186"/>
      <c r="D432" s="51"/>
      <c r="E432" s="49"/>
      <c r="F432" s="49"/>
      <c r="G432" s="49"/>
    </row>
    <row r="433" spans="1:7">
      <c r="A433" s="51" t="s">
        <v>2353</v>
      </c>
      <c r="B433" s="51"/>
      <c r="C433" s="186"/>
      <c r="D433" s="51"/>
      <c r="E433" s="49"/>
      <c r="F433" s="49"/>
      <c r="G433" s="49"/>
    </row>
    <row r="434" spans="1:7">
      <c r="A434" s="51" t="s">
        <v>2354</v>
      </c>
      <c r="B434" s="51"/>
      <c r="C434" s="186"/>
      <c r="D434" s="51"/>
      <c r="E434" s="49"/>
      <c r="F434" s="49"/>
      <c r="G434" s="49"/>
    </row>
    <row r="435" spans="1:7">
      <c r="A435" s="51" t="s">
        <v>2355</v>
      </c>
      <c r="B435" s="51"/>
      <c r="C435" s="186"/>
      <c r="D435" s="51"/>
      <c r="E435" s="49"/>
      <c r="F435" s="49"/>
      <c r="G435" s="49"/>
    </row>
    <row r="436" spans="1:7">
      <c r="A436" s="51" t="s">
        <v>2356</v>
      </c>
      <c r="B436" s="51"/>
      <c r="C436" s="186"/>
      <c r="D436" s="51"/>
      <c r="E436" s="49"/>
      <c r="F436" s="49"/>
      <c r="G436" s="49"/>
    </row>
    <row r="437" spans="1:7">
      <c r="A437" s="51" t="s">
        <v>2357</v>
      </c>
      <c r="B437" s="51"/>
      <c r="C437" s="186"/>
      <c r="D437" s="51"/>
      <c r="E437" s="49"/>
      <c r="F437" s="49"/>
      <c r="G437" s="49"/>
    </row>
    <row r="438" spans="1:7">
      <c r="A438" s="51" t="s">
        <v>2358</v>
      </c>
      <c r="B438" s="51"/>
      <c r="C438" s="186"/>
      <c r="D438" s="51"/>
      <c r="E438" s="49"/>
      <c r="F438" s="49"/>
      <c r="G438" s="49"/>
    </row>
    <row r="439" spans="1:7">
      <c r="A439" s="51" t="s">
        <v>2359</v>
      </c>
      <c r="B439" s="51"/>
      <c r="C439" s="186"/>
      <c r="D439" s="51"/>
      <c r="E439" s="49"/>
      <c r="F439" s="49"/>
      <c r="G439" s="49"/>
    </row>
    <row r="440" spans="1:7">
      <c r="A440" s="51" t="s">
        <v>2360</v>
      </c>
      <c r="B440" s="51"/>
      <c r="C440" s="186"/>
      <c r="D440" s="51"/>
      <c r="E440" s="49"/>
      <c r="F440" s="49"/>
      <c r="G440" s="49"/>
    </row>
    <row r="441" spans="1:7">
      <c r="A441" s="51" t="s">
        <v>2361</v>
      </c>
      <c r="B441" s="51"/>
      <c r="C441" s="186"/>
      <c r="D441" s="51"/>
      <c r="E441" s="49"/>
      <c r="F441" s="49"/>
      <c r="G441" s="49"/>
    </row>
    <row r="442" spans="1:7">
      <c r="A442" s="51" t="s">
        <v>2362</v>
      </c>
      <c r="B442" s="51"/>
      <c r="C442" s="186"/>
      <c r="D442" s="51"/>
      <c r="E442" s="49"/>
      <c r="F442" s="49"/>
      <c r="G442" s="49"/>
    </row>
    <row r="443" spans="1:7" ht="18.75">
      <c r="A443" s="122"/>
      <c r="B443" s="150" t="s">
        <v>3020</v>
      </c>
      <c r="C443" s="122"/>
      <c r="D443" s="122"/>
      <c r="E443" s="122"/>
      <c r="F443" s="122"/>
      <c r="G443" s="122"/>
    </row>
    <row r="444" spans="1:7">
      <c r="A444" s="70"/>
      <c r="B444" s="70" t="s">
        <v>2294</v>
      </c>
      <c r="C444" s="70" t="s">
        <v>651</v>
      </c>
      <c r="D444" s="70" t="s">
        <v>652</v>
      </c>
      <c r="E444" s="70"/>
      <c r="F444" s="70" t="s">
        <v>482</v>
      </c>
      <c r="G444" s="70" t="s">
        <v>653</v>
      </c>
    </row>
    <row r="445" spans="1:7">
      <c r="A445" s="51" t="s">
        <v>1922</v>
      </c>
      <c r="B445" s="51" t="s">
        <v>655</v>
      </c>
      <c r="C445" s="166" t="s">
        <v>81</v>
      </c>
      <c r="D445" s="65"/>
      <c r="E445" s="65"/>
      <c r="F445" s="83"/>
      <c r="G445" s="83"/>
    </row>
    <row r="446" spans="1:7">
      <c r="A446" s="65"/>
      <c r="B446" s="51"/>
      <c r="C446" s="51"/>
      <c r="D446" s="65"/>
      <c r="E446" s="65"/>
      <c r="F446" s="83"/>
      <c r="G446" s="83"/>
    </row>
    <row r="447" spans="1:7">
      <c r="A447" s="51"/>
      <c r="B447" s="51" t="s">
        <v>656</v>
      </c>
      <c r="C447" s="51"/>
      <c r="D447" s="65"/>
      <c r="E447" s="65"/>
      <c r="F447" s="83"/>
      <c r="G447" s="83"/>
    </row>
    <row r="448" spans="1:7">
      <c r="A448" s="51" t="s">
        <v>1923</v>
      </c>
      <c r="B448" s="178" t="s">
        <v>574</v>
      </c>
      <c r="C448" s="166" t="s">
        <v>81</v>
      </c>
      <c r="D448" s="166" t="s">
        <v>81</v>
      </c>
      <c r="E448" s="65"/>
      <c r="F448" s="138" t="str">
        <f>IF($C$472=0,"",IF(C448="[for completion]","",IF(C448="","",C448/$C$472)))</f>
        <v/>
      </c>
      <c r="G448" s="138" t="str">
        <f>IF($D$472=0,"",IF(D448="[for completion]","",IF(D448="","",D448/$D$472)))</f>
        <v/>
      </c>
    </row>
    <row r="449" spans="1:7">
      <c r="A449" s="51" t="s">
        <v>1924</v>
      </c>
      <c r="B449" s="178" t="s">
        <v>574</v>
      </c>
      <c r="C449" s="166" t="s">
        <v>81</v>
      </c>
      <c r="D449" s="166" t="s">
        <v>81</v>
      </c>
      <c r="E449" s="65"/>
      <c r="F449" s="138" t="str">
        <f t="shared" ref="F449:F471" si="16">IF($C$472=0,"",IF(C449="[for completion]","",IF(C449="","",C449/$C$472)))</f>
        <v/>
      </c>
      <c r="G449" s="138" t="str">
        <f t="shared" ref="G449:G471" si="17">IF($D$472=0,"",IF(D449="[for completion]","",IF(D449="","",D449/$D$472)))</f>
        <v/>
      </c>
    </row>
    <row r="450" spans="1:7">
      <c r="A450" s="51" t="s">
        <v>1925</v>
      </c>
      <c r="B450" s="178" t="s">
        <v>574</v>
      </c>
      <c r="C450" s="166" t="s">
        <v>81</v>
      </c>
      <c r="D450" s="166" t="s">
        <v>81</v>
      </c>
      <c r="E450" s="65"/>
      <c r="F450" s="138" t="str">
        <f t="shared" si="16"/>
        <v/>
      </c>
      <c r="G450" s="138" t="str">
        <f t="shared" si="17"/>
        <v/>
      </c>
    </row>
    <row r="451" spans="1:7">
      <c r="A451" s="51" t="s">
        <v>1926</v>
      </c>
      <c r="B451" s="178" t="s">
        <v>574</v>
      </c>
      <c r="C451" s="166" t="s">
        <v>81</v>
      </c>
      <c r="D451" s="166" t="s">
        <v>81</v>
      </c>
      <c r="E451" s="65"/>
      <c r="F451" s="138" t="str">
        <f t="shared" si="16"/>
        <v/>
      </c>
      <c r="G451" s="138" t="str">
        <f t="shared" si="17"/>
        <v/>
      </c>
    </row>
    <row r="452" spans="1:7">
      <c r="A452" s="51" t="s">
        <v>1927</v>
      </c>
      <c r="B452" s="178" t="s">
        <v>574</v>
      </c>
      <c r="C452" s="166" t="s">
        <v>81</v>
      </c>
      <c r="D452" s="166" t="s">
        <v>81</v>
      </c>
      <c r="E452" s="65"/>
      <c r="F452" s="138" t="str">
        <f t="shared" si="16"/>
        <v/>
      </c>
      <c r="G452" s="138" t="str">
        <f t="shared" si="17"/>
        <v/>
      </c>
    </row>
    <row r="453" spans="1:7">
      <c r="A453" s="51" t="s">
        <v>1928</v>
      </c>
      <c r="B453" s="178" t="s">
        <v>574</v>
      </c>
      <c r="C453" s="166" t="s">
        <v>81</v>
      </c>
      <c r="D453" s="166" t="s">
        <v>81</v>
      </c>
      <c r="E453" s="65"/>
      <c r="F453" s="138" t="str">
        <f t="shared" si="16"/>
        <v/>
      </c>
      <c r="G453" s="138" t="str">
        <f t="shared" si="17"/>
        <v/>
      </c>
    </row>
    <row r="454" spans="1:7">
      <c r="A454" s="51" t="s">
        <v>1929</v>
      </c>
      <c r="B454" s="178" t="s">
        <v>574</v>
      </c>
      <c r="C454" s="166" t="s">
        <v>81</v>
      </c>
      <c r="D454" s="166" t="s">
        <v>81</v>
      </c>
      <c r="E454" s="65"/>
      <c r="F454" s="138" t="str">
        <f t="shared" si="16"/>
        <v/>
      </c>
      <c r="G454" s="138" t="str">
        <f t="shared" si="17"/>
        <v/>
      </c>
    </row>
    <row r="455" spans="1:7">
      <c r="A455" s="51" t="s">
        <v>1930</v>
      </c>
      <c r="B455" s="178" t="s">
        <v>574</v>
      </c>
      <c r="C455" s="166" t="s">
        <v>81</v>
      </c>
      <c r="D455" s="184" t="s">
        <v>81</v>
      </c>
      <c r="E455" s="65"/>
      <c r="F455" s="138" t="str">
        <f t="shared" si="16"/>
        <v/>
      </c>
      <c r="G455" s="138" t="str">
        <f t="shared" si="17"/>
        <v/>
      </c>
    </row>
    <row r="456" spans="1:7">
      <c r="A456" s="51" t="s">
        <v>1931</v>
      </c>
      <c r="B456" s="178" t="s">
        <v>574</v>
      </c>
      <c r="C456" s="166" t="s">
        <v>81</v>
      </c>
      <c r="D456" s="184" t="s">
        <v>81</v>
      </c>
      <c r="E456" s="65"/>
      <c r="F456" s="138" t="str">
        <f t="shared" si="16"/>
        <v/>
      </c>
      <c r="G456" s="138" t="str">
        <f t="shared" si="17"/>
        <v/>
      </c>
    </row>
    <row r="457" spans="1:7">
      <c r="A457" s="51" t="s">
        <v>2363</v>
      </c>
      <c r="B457" s="178" t="s">
        <v>574</v>
      </c>
      <c r="C457" s="166" t="s">
        <v>81</v>
      </c>
      <c r="D457" s="184" t="s">
        <v>81</v>
      </c>
      <c r="E457" s="68"/>
      <c r="F457" s="138" t="str">
        <f t="shared" si="16"/>
        <v/>
      </c>
      <c r="G457" s="138" t="str">
        <f t="shared" si="17"/>
        <v/>
      </c>
    </row>
    <row r="458" spans="1:7">
      <c r="A458" s="51" t="s">
        <v>2364</v>
      </c>
      <c r="B458" s="178" t="s">
        <v>574</v>
      </c>
      <c r="C458" s="166" t="s">
        <v>81</v>
      </c>
      <c r="D458" s="184" t="s">
        <v>81</v>
      </c>
      <c r="E458" s="68"/>
      <c r="F458" s="138" t="str">
        <f t="shared" si="16"/>
        <v/>
      </c>
      <c r="G458" s="138" t="str">
        <f t="shared" si="17"/>
        <v/>
      </c>
    </row>
    <row r="459" spans="1:7">
      <c r="A459" s="51" t="s">
        <v>2365</v>
      </c>
      <c r="B459" s="178" t="s">
        <v>574</v>
      </c>
      <c r="C459" s="166" t="s">
        <v>81</v>
      </c>
      <c r="D459" s="184" t="s">
        <v>81</v>
      </c>
      <c r="E459" s="68"/>
      <c r="F459" s="138" t="str">
        <f t="shared" si="16"/>
        <v/>
      </c>
      <c r="G459" s="138" t="str">
        <f t="shared" si="17"/>
        <v/>
      </c>
    </row>
    <row r="460" spans="1:7">
      <c r="A460" s="51" t="s">
        <v>2366</v>
      </c>
      <c r="B460" s="178" t="s">
        <v>574</v>
      </c>
      <c r="C460" s="166" t="s">
        <v>81</v>
      </c>
      <c r="D460" s="184" t="s">
        <v>81</v>
      </c>
      <c r="E460" s="68"/>
      <c r="F460" s="138" t="str">
        <f t="shared" si="16"/>
        <v/>
      </c>
      <c r="G460" s="138" t="str">
        <f t="shared" si="17"/>
        <v/>
      </c>
    </row>
    <row r="461" spans="1:7">
      <c r="A461" s="51" t="s">
        <v>2367</v>
      </c>
      <c r="B461" s="178" t="s">
        <v>574</v>
      </c>
      <c r="C461" s="166" t="s">
        <v>81</v>
      </c>
      <c r="D461" s="184" t="s">
        <v>81</v>
      </c>
      <c r="E461" s="68"/>
      <c r="F461" s="138" t="str">
        <f t="shared" si="16"/>
        <v/>
      </c>
      <c r="G461" s="138" t="str">
        <f t="shared" si="17"/>
        <v/>
      </c>
    </row>
    <row r="462" spans="1:7">
      <c r="A462" s="51" t="s">
        <v>2368</v>
      </c>
      <c r="B462" s="178" t="s">
        <v>574</v>
      </c>
      <c r="C462" s="166" t="s">
        <v>81</v>
      </c>
      <c r="D462" s="184" t="s">
        <v>81</v>
      </c>
      <c r="E462" s="68"/>
      <c r="F462" s="138" t="str">
        <f t="shared" si="16"/>
        <v/>
      </c>
      <c r="G462" s="138" t="str">
        <f t="shared" si="17"/>
        <v/>
      </c>
    </row>
    <row r="463" spans="1:7">
      <c r="A463" s="51" t="s">
        <v>2369</v>
      </c>
      <c r="B463" s="178" t="s">
        <v>574</v>
      </c>
      <c r="C463" s="166" t="s">
        <v>81</v>
      </c>
      <c r="D463" s="184" t="s">
        <v>81</v>
      </c>
      <c r="E463" s="51"/>
      <c r="F463" s="138" t="str">
        <f t="shared" si="16"/>
        <v/>
      </c>
      <c r="G463" s="138" t="str">
        <f t="shared" si="17"/>
        <v/>
      </c>
    </row>
    <row r="464" spans="1:7">
      <c r="A464" s="51" t="s">
        <v>2370</v>
      </c>
      <c r="B464" s="178" t="s">
        <v>574</v>
      </c>
      <c r="C464" s="166" t="s">
        <v>81</v>
      </c>
      <c r="D464" s="184" t="s">
        <v>81</v>
      </c>
      <c r="E464" s="120"/>
      <c r="F464" s="138" t="str">
        <f t="shared" si="16"/>
        <v/>
      </c>
      <c r="G464" s="138" t="str">
        <f t="shared" si="17"/>
        <v/>
      </c>
    </row>
    <row r="465" spans="1:7">
      <c r="A465" s="51" t="s">
        <v>2371</v>
      </c>
      <c r="B465" s="178" t="s">
        <v>574</v>
      </c>
      <c r="C465" s="166" t="s">
        <v>81</v>
      </c>
      <c r="D465" s="184" t="s">
        <v>81</v>
      </c>
      <c r="E465" s="120"/>
      <c r="F465" s="138" t="str">
        <f t="shared" si="16"/>
        <v/>
      </c>
      <c r="G465" s="138" t="str">
        <f t="shared" si="17"/>
        <v/>
      </c>
    </row>
    <row r="466" spans="1:7">
      <c r="A466" s="51" t="s">
        <v>2372</v>
      </c>
      <c r="B466" s="178" t="s">
        <v>574</v>
      </c>
      <c r="C466" s="166" t="s">
        <v>81</v>
      </c>
      <c r="D466" s="184" t="s">
        <v>81</v>
      </c>
      <c r="E466" s="120"/>
      <c r="F466" s="138" t="str">
        <f t="shared" si="16"/>
        <v/>
      </c>
      <c r="G466" s="138" t="str">
        <f t="shared" si="17"/>
        <v/>
      </c>
    </row>
    <row r="467" spans="1:7">
      <c r="A467" s="51" t="s">
        <v>2373</v>
      </c>
      <c r="B467" s="178" t="s">
        <v>574</v>
      </c>
      <c r="C467" s="166" t="s">
        <v>81</v>
      </c>
      <c r="D467" s="184" t="s">
        <v>81</v>
      </c>
      <c r="E467" s="120"/>
      <c r="F467" s="138" t="str">
        <f t="shared" si="16"/>
        <v/>
      </c>
      <c r="G467" s="138" t="str">
        <f t="shared" si="17"/>
        <v/>
      </c>
    </row>
    <row r="468" spans="1:7">
      <c r="A468" s="51" t="s">
        <v>2374</v>
      </c>
      <c r="B468" s="178" t="s">
        <v>574</v>
      </c>
      <c r="C468" s="166" t="s">
        <v>81</v>
      </c>
      <c r="D468" s="184" t="s">
        <v>81</v>
      </c>
      <c r="E468" s="120"/>
      <c r="F468" s="138" t="str">
        <f t="shared" si="16"/>
        <v/>
      </c>
      <c r="G468" s="138" t="str">
        <f t="shared" si="17"/>
        <v/>
      </c>
    </row>
    <row r="469" spans="1:7">
      <c r="A469" s="51" t="s">
        <v>2375</v>
      </c>
      <c r="B469" s="178" t="s">
        <v>574</v>
      </c>
      <c r="C469" s="166" t="s">
        <v>81</v>
      </c>
      <c r="D469" s="184" t="s">
        <v>81</v>
      </c>
      <c r="E469" s="120"/>
      <c r="F469" s="138" t="str">
        <f t="shared" si="16"/>
        <v/>
      </c>
      <c r="G469" s="138" t="str">
        <f t="shared" si="17"/>
        <v/>
      </c>
    </row>
    <row r="470" spans="1:7">
      <c r="A470" s="51" t="s">
        <v>2376</v>
      </c>
      <c r="B470" s="178" t="s">
        <v>574</v>
      </c>
      <c r="C470" s="166" t="s">
        <v>81</v>
      </c>
      <c r="D470" s="184" t="s">
        <v>81</v>
      </c>
      <c r="E470" s="120"/>
      <c r="F470" s="138" t="str">
        <f t="shared" si="16"/>
        <v/>
      </c>
      <c r="G470" s="138" t="str">
        <f t="shared" si="17"/>
        <v/>
      </c>
    </row>
    <row r="471" spans="1:7">
      <c r="A471" s="51" t="s">
        <v>2377</v>
      </c>
      <c r="B471" s="178" t="s">
        <v>574</v>
      </c>
      <c r="C471" s="166" t="s">
        <v>81</v>
      </c>
      <c r="D471" s="184" t="s">
        <v>81</v>
      </c>
      <c r="E471" s="120"/>
      <c r="F471" s="138" t="str">
        <f t="shared" si="16"/>
        <v/>
      </c>
      <c r="G471" s="138" t="str">
        <f t="shared" si="17"/>
        <v/>
      </c>
    </row>
    <row r="472" spans="1:7">
      <c r="A472" s="51" t="s">
        <v>2378</v>
      </c>
      <c r="B472" s="68" t="s">
        <v>140</v>
      </c>
      <c r="C472" s="133">
        <f>SUM(C448:C471)</f>
        <v>0</v>
      </c>
      <c r="D472" s="51">
        <f>SUM(D448:D471)</f>
        <v>0</v>
      </c>
      <c r="E472" s="120"/>
      <c r="F472" s="147">
        <f>SUM(F448:F471)</f>
        <v>0</v>
      </c>
      <c r="G472" s="147">
        <f>SUM(G448:G471)</f>
        <v>0</v>
      </c>
    </row>
    <row r="473" spans="1:7">
      <c r="A473" s="70"/>
      <c r="B473" s="70" t="s">
        <v>2311</v>
      </c>
      <c r="C473" s="70" t="s">
        <v>651</v>
      </c>
      <c r="D473" s="70" t="s">
        <v>652</v>
      </c>
      <c r="E473" s="70"/>
      <c r="F473" s="70" t="s">
        <v>482</v>
      </c>
      <c r="G473" s="70" t="s">
        <v>653</v>
      </c>
    </row>
    <row r="474" spans="1:7">
      <c r="A474" s="51" t="s">
        <v>1933</v>
      </c>
      <c r="B474" s="51" t="s">
        <v>684</v>
      </c>
      <c r="C474" s="183" t="s">
        <v>81</v>
      </c>
      <c r="D474" s="51"/>
      <c r="E474" s="51"/>
      <c r="F474" s="51"/>
      <c r="G474" s="51"/>
    </row>
    <row r="475" spans="1:7">
      <c r="A475" s="51"/>
      <c r="B475" s="51"/>
      <c r="C475" s="51"/>
      <c r="D475" s="51"/>
      <c r="E475" s="51"/>
      <c r="F475" s="51"/>
      <c r="G475" s="51"/>
    </row>
    <row r="476" spans="1:7">
      <c r="A476" s="51"/>
      <c r="B476" s="68" t="s">
        <v>685</v>
      </c>
      <c r="C476" s="51"/>
      <c r="D476" s="51"/>
      <c r="E476" s="51"/>
      <c r="F476" s="51"/>
      <c r="G476" s="51"/>
    </row>
    <row r="477" spans="1:7">
      <c r="A477" s="51" t="s">
        <v>1934</v>
      </c>
      <c r="B477" s="51" t="s">
        <v>687</v>
      </c>
      <c r="C477" s="166" t="s">
        <v>81</v>
      </c>
      <c r="D477" s="184" t="s">
        <v>81</v>
      </c>
      <c r="E477" s="51"/>
      <c r="F477" s="138" t="str">
        <f>IF($C$485=0,"",IF(C477="[for completion]","",IF(C477="","",C477/$C$485)))</f>
        <v/>
      </c>
      <c r="G477" s="138" t="str">
        <f>IF($D$485=0,"",IF(D477="[for completion]","",IF(D477="","",D477/$D$485)))</f>
        <v/>
      </c>
    </row>
    <row r="478" spans="1:7">
      <c r="A478" s="51" t="s">
        <v>1935</v>
      </c>
      <c r="B478" s="51" t="s">
        <v>689</v>
      </c>
      <c r="C478" s="166" t="s">
        <v>81</v>
      </c>
      <c r="D478" s="184" t="s">
        <v>81</v>
      </c>
      <c r="E478" s="51"/>
      <c r="F478" s="138" t="str">
        <f t="shared" ref="F478:F484" si="18">IF($C$485=0,"",IF(C478="[for completion]","",IF(C478="","",C478/$C$485)))</f>
        <v/>
      </c>
      <c r="G478" s="138" t="str">
        <f t="shared" ref="G478:G484" si="19">IF($D$485=0,"",IF(D478="[for completion]","",IF(D478="","",D478/$D$485)))</f>
        <v/>
      </c>
    </row>
    <row r="479" spans="1:7">
      <c r="A479" s="51" t="s">
        <v>1936</v>
      </c>
      <c r="B479" s="51" t="s">
        <v>691</v>
      </c>
      <c r="C479" s="166" t="s">
        <v>81</v>
      </c>
      <c r="D479" s="184" t="s">
        <v>81</v>
      </c>
      <c r="E479" s="51"/>
      <c r="F479" s="138" t="str">
        <f t="shared" si="18"/>
        <v/>
      </c>
      <c r="G479" s="138" t="str">
        <f t="shared" si="19"/>
        <v/>
      </c>
    </row>
    <row r="480" spans="1:7">
      <c r="A480" s="51" t="s">
        <v>1937</v>
      </c>
      <c r="B480" s="51" t="s">
        <v>693</v>
      </c>
      <c r="C480" s="166" t="s">
        <v>81</v>
      </c>
      <c r="D480" s="184" t="s">
        <v>81</v>
      </c>
      <c r="E480" s="51"/>
      <c r="F480" s="138" t="str">
        <f t="shared" si="18"/>
        <v/>
      </c>
      <c r="G480" s="138" t="str">
        <f t="shared" si="19"/>
        <v/>
      </c>
    </row>
    <row r="481" spans="1:7">
      <c r="A481" s="51" t="s">
        <v>1938</v>
      </c>
      <c r="B481" s="51" t="s">
        <v>695</v>
      </c>
      <c r="C481" s="166" t="s">
        <v>81</v>
      </c>
      <c r="D481" s="184" t="s">
        <v>81</v>
      </c>
      <c r="E481" s="51"/>
      <c r="F481" s="138" t="str">
        <f t="shared" si="18"/>
        <v/>
      </c>
      <c r="G481" s="138" t="str">
        <f t="shared" si="19"/>
        <v/>
      </c>
    </row>
    <row r="482" spans="1:7">
      <c r="A482" s="51" t="s">
        <v>1939</v>
      </c>
      <c r="B482" s="51" t="s">
        <v>697</v>
      </c>
      <c r="C482" s="166" t="s">
        <v>81</v>
      </c>
      <c r="D482" s="184" t="s">
        <v>81</v>
      </c>
      <c r="E482" s="51"/>
      <c r="F482" s="138" t="str">
        <f t="shared" si="18"/>
        <v/>
      </c>
      <c r="G482" s="138" t="str">
        <f t="shared" si="19"/>
        <v/>
      </c>
    </row>
    <row r="483" spans="1:7">
      <c r="A483" s="51" t="s">
        <v>1940</v>
      </c>
      <c r="B483" s="51" t="s">
        <v>699</v>
      </c>
      <c r="C483" s="166" t="s">
        <v>81</v>
      </c>
      <c r="D483" s="184" t="s">
        <v>81</v>
      </c>
      <c r="E483" s="51"/>
      <c r="F483" s="138" t="str">
        <f t="shared" si="18"/>
        <v/>
      </c>
      <c r="G483" s="138" t="str">
        <f t="shared" si="19"/>
        <v/>
      </c>
    </row>
    <row r="484" spans="1:7">
      <c r="A484" s="51" t="s">
        <v>1941</v>
      </c>
      <c r="B484" s="51" t="s">
        <v>701</v>
      </c>
      <c r="C484" s="166" t="s">
        <v>81</v>
      </c>
      <c r="D484" s="184" t="s">
        <v>81</v>
      </c>
      <c r="E484" s="51"/>
      <c r="F484" s="138" t="str">
        <f t="shared" si="18"/>
        <v/>
      </c>
      <c r="G484" s="138" t="str">
        <f t="shared" si="19"/>
        <v/>
      </c>
    </row>
    <row r="485" spans="1:7">
      <c r="A485" s="51" t="s">
        <v>1942</v>
      </c>
      <c r="B485" s="78" t="s">
        <v>140</v>
      </c>
      <c r="C485" s="131">
        <f>SUM(C477:C484)</f>
        <v>0</v>
      </c>
      <c r="D485" s="76">
        <f>SUM(D477:D484)</f>
        <v>0</v>
      </c>
      <c r="E485" s="51"/>
      <c r="F485" s="126">
        <f>SUM(F477:F484)</f>
        <v>0</v>
      </c>
      <c r="G485" s="126">
        <f>SUM(G477:G484)</f>
        <v>0</v>
      </c>
    </row>
    <row r="486" spans="1:7">
      <c r="A486" s="51" t="s">
        <v>1943</v>
      </c>
      <c r="B486" s="80" t="s">
        <v>704</v>
      </c>
      <c r="C486" s="166"/>
      <c r="D486" s="184"/>
      <c r="E486" s="51"/>
      <c r="F486" s="138" t="s">
        <v>1635</v>
      </c>
      <c r="G486" s="138" t="s">
        <v>1635</v>
      </c>
    </row>
    <row r="487" spans="1:7">
      <c r="A487" s="51" t="s">
        <v>1944</v>
      </c>
      <c r="B487" s="80" t="s">
        <v>706</v>
      </c>
      <c r="C487" s="166"/>
      <c r="D487" s="184"/>
      <c r="E487" s="51"/>
      <c r="F487" s="138" t="s">
        <v>1635</v>
      </c>
      <c r="G487" s="138" t="s">
        <v>1635</v>
      </c>
    </row>
    <row r="488" spans="1:7">
      <c r="A488" s="51" t="s">
        <v>1945</v>
      </c>
      <c r="B488" s="80" t="s">
        <v>708</v>
      </c>
      <c r="C488" s="166"/>
      <c r="D488" s="184"/>
      <c r="E488" s="51"/>
      <c r="F488" s="138" t="s">
        <v>1635</v>
      </c>
      <c r="G488" s="138" t="s">
        <v>1635</v>
      </c>
    </row>
    <row r="489" spans="1:7">
      <c r="A489" s="51" t="s">
        <v>2018</v>
      </c>
      <c r="B489" s="80" t="s">
        <v>710</v>
      </c>
      <c r="C489" s="166"/>
      <c r="D489" s="184"/>
      <c r="E489" s="51"/>
      <c r="F489" s="138" t="s">
        <v>1635</v>
      </c>
      <c r="G489" s="138" t="s">
        <v>1635</v>
      </c>
    </row>
    <row r="490" spans="1:7">
      <c r="A490" s="51" t="s">
        <v>2019</v>
      </c>
      <c r="B490" s="80" t="s">
        <v>712</v>
      </c>
      <c r="C490" s="166"/>
      <c r="D490" s="184"/>
      <c r="E490" s="51"/>
      <c r="F490" s="138" t="s">
        <v>1635</v>
      </c>
      <c r="G490" s="138" t="s">
        <v>1635</v>
      </c>
    </row>
    <row r="491" spans="1:7">
      <c r="A491" s="51" t="s">
        <v>2020</v>
      </c>
      <c r="B491" s="80" t="s">
        <v>714</v>
      </c>
      <c r="C491" s="166"/>
      <c r="D491" s="184"/>
      <c r="E491" s="51"/>
      <c r="F491" s="138" t="s">
        <v>1635</v>
      </c>
      <c r="G491" s="138" t="s">
        <v>1635</v>
      </c>
    </row>
    <row r="492" spans="1:7">
      <c r="A492" s="51" t="s">
        <v>2021</v>
      </c>
      <c r="B492" s="80"/>
      <c r="C492" s="51"/>
      <c r="D492" s="51"/>
      <c r="E492" s="51"/>
      <c r="F492" s="77"/>
      <c r="G492" s="77"/>
    </row>
    <row r="493" spans="1:7">
      <c r="A493" s="51" t="s">
        <v>2022</v>
      </c>
      <c r="B493" s="80"/>
      <c r="C493" s="51"/>
      <c r="D493" s="51"/>
      <c r="E493" s="51"/>
      <c r="F493" s="77"/>
      <c r="G493" s="77"/>
    </row>
    <row r="494" spans="1:7">
      <c r="A494" s="51" t="s">
        <v>2023</v>
      </c>
      <c r="B494" s="80"/>
      <c r="C494" s="51"/>
      <c r="D494" s="51"/>
      <c r="E494" s="51"/>
      <c r="F494" s="120"/>
      <c r="G494" s="120"/>
    </row>
    <row r="495" spans="1:7">
      <c r="A495" s="70"/>
      <c r="B495" s="70" t="s">
        <v>2379</v>
      </c>
      <c r="C495" s="70" t="s">
        <v>651</v>
      </c>
      <c r="D495" s="70" t="s">
        <v>652</v>
      </c>
      <c r="E495" s="70"/>
      <c r="F495" s="70" t="s">
        <v>482</v>
      </c>
      <c r="G495" s="70" t="s">
        <v>653</v>
      </c>
    </row>
    <row r="496" spans="1:7">
      <c r="A496" s="51" t="s">
        <v>1946</v>
      </c>
      <c r="B496" s="51" t="s">
        <v>684</v>
      </c>
      <c r="C496" s="183" t="s">
        <v>114</v>
      </c>
      <c r="D496" s="51"/>
      <c r="E496" s="51"/>
      <c r="F496" s="51"/>
      <c r="G496" s="51"/>
    </row>
    <row r="497" spans="1:7">
      <c r="A497" s="51"/>
      <c r="B497" s="51"/>
      <c r="C497" s="51"/>
      <c r="D497" s="51"/>
      <c r="E497" s="51"/>
      <c r="F497" s="51"/>
      <c r="G497" s="51"/>
    </row>
    <row r="498" spans="1:7">
      <c r="A498" s="51"/>
      <c r="B498" s="68" t="s">
        <v>685</v>
      </c>
      <c r="C498" s="51"/>
      <c r="D498" s="51"/>
      <c r="E498" s="51"/>
      <c r="F498" s="51"/>
      <c r="G498" s="51"/>
    </row>
    <row r="499" spans="1:7">
      <c r="A499" s="51" t="s">
        <v>1947</v>
      </c>
      <c r="B499" s="51" t="s">
        <v>687</v>
      </c>
      <c r="C499" s="166" t="s">
        <v>114</v>
      </c>
      <c r="D499" s="184" t="s">
        <v>114</v>
      </c>
      <c r="E499" s="51"/>
      <c r="F499" s="138" t="str">
        <f>IF($C$507=0,"",IF(C499="[for completion]","",IF(C499="","",C499/$C$507)))</f>
        <v/>
      </c>
      <c r="G499" s="138" t="str">
        <f>IF($D$507=0,"",IF(D499="[for completion]","",IF(D499="","",D499/$D$507)))</f>
        <v/>
      </c>
    </row>
    <row r="500" spans="1:7">
      <c r="A500" s="51" t="s">
        <v>1948</v>
      </c>
      <c r="B500" s="51" t="s">
        <v>689</v>
      </c>
      <c r="C500" s="166" t="s">
        <v>114</v>
      </c>
      <c r="D500" s="184" t="s">
        <v>114</v>
      </c>
      <c r="E500" s="51"/>
      <c r="F500" s="138" t="str">
        <f t="shared" ref="F500:F506" si="20">IF($C$507=0,"",IF(C500="[for completion]","",IF(C500="","",C500/$C$507)))</f>
        <v/>
      </c>
      <c r="G500" s="138" t="str">
        <f t="shared" ref="G500:G506" si="21">IF($D$507=0,"",IF(D500="[for completion]","",IF(D500="","",D500/$D$507)))</f>
        <v/>
      </c>
    </row>
    <row r="501" spans="1:7">
      <c r="A501" s="51" t="s">
        <v>1949</v>
      </c>
      <c r="B501" s="51" t="s">
        <v>691</v>
      </c>
      <c r="C501" s="166" t="s">
        <v>114</v>
      </c>
      <c r="D501" s="184" t="s">
        <v>114</v>
      </c>
      <c r="E501" s="51"/>
      <c r="F501" s="138" t="str">
        <f t="shared" si="20"/>
        <v/>
      </c>
      <c r="G501" s="138" t="str">
        <f t="shared" si="21"/>
        <v/>
      </c>
    </row>
    <row r="502" spans="1:7">
      <c r="A502" s="51" t="s">
        <v>1950</v>
      </c>
      <c r="B502" s="51" t="s">
        <v>693</v>
      </c>
      <c r="C502" s="166" t="s">
        <v>114</v>
      </c>
      <c r="D502" s="184" t="s">
        <v>114</v>
      </c>
      <c r="E502" s="51"/>
      <c r="F502" s="138" t="str">
        <f t="shared" si="20"/>
        <v/>
      </c>
      <c r="G502" s="138" t="str">
        <f t="shared" si="21"/>
        <v/>
      </c>
    </row>
    <row r="503" spans="1:7">
      <c r="A503" s="51" t="s">
        <v>1951</v>
      </c>
      <c r="B503" s="51" t="s">
        <v>695</v>
      </c>
      <c r="C503" s="166" t="s">
        <v>114</v>
      </c>
      <c r="D503" s="184" t="s">
        <v>114</v>
      </c>
      <c r="E503" s="51"/>
      <c r="F503" s="138" t="str">
        <f t="shared" si="20"/>
        <v/>
      </c>
      <c r="G503" s="138" t="str">
        <f t="shared" si="21"/>
        <v/>
      </c>
    </row>
    <row r="504" spans="1:7">
      <c r="A504" s="51" t="s">
        <v>1952</v>
      </c>
      <c r="B504" s="51" t="s">
        <v>697</v>
      </c>
      <c r="C504" s="166" t="s">
        <v>114</v>
      </c>
      <c r="D504" s="184" t="s">
        <v>114</v>
      </c>
      <c r="E504" s="51"/>
      <c r="F504" s="138" t="str">
        <f t="shared" si="20"/>
        <v/>
      </c>
      <c r="G504" s="138" t="str">
        <f t="shared" si="21"/>
        <v/>
      </c>
    </row>
    <row r="505" spans="1:7">
      <c r="A505" s="51" t="s">
        <v>1953</v>
      </c>
      <c r="B505" s="51" t="s">
        <v>699</v>
      </c>
      <c r="C505" s="166" t="s">
        <v>114</v>
      </c>
      <c r="D505" s="184" t="s">
        <v>114</v>
      </c>
      <c r="E505" s="51"/>
      <c r="F505" s="138" t="str">
        <f t="shared" si="20"/>
        <v/>
      </c>
      <c r="G505" s="138" t="str">
        <f t="shared" si="21"/>
        <v/>
      </c>
    </row>
    <row r="506" spans="1:7">
      <c r="A506" s="51" t="s">
        <v>1954</v>
      </c>
      <c r="B506" s="51" t="s">
        <v>701</v>
      </c>
      <c r="C506" s="166" t="s">
        <v>114</v>
      </c>
      <c r="D506" s="177" t="s">
        <v>114</v>
      </c>
      <c r="E506" s="51"/>
      <c r="F506" s="138" t="str">
        <f t="shared" si="20"/>
        <v/>
      </c>
      <c r="G506" s="138" t="str">
        <f t="shared" si="21"/>
        <v/>
      </c>
    </row>
    <row r="507" spans="1:7">
      <c r="A507" s="51" t="s">
        <v>1955</v>
      </c>
      <c r="B507" s="78" t="s">
        <v>140</v>
      </c>
      <c r="C507" s="131">
        <f>SUM(C499:C506)</f>
        <v>0</v>
      </c>
      <c r="D507" s="76">
        <f>SUM(D499:D506)</f>
        <v>0</v>
      </c>
      <c r="E507" s="51"/>
      <c r="F507" s="126">
        <f>SUM(F499:F506)</f>
        <v>0</v>
      </c>
      <c r="G507" s="126">
        <f>SUM(G499:G506)</f>
        <v>0</v>
      </c>
    </row>
    <row r="508" spans="1:7">
      <c r="A508" s="51" t="s">
        <v>2024</v>
      </c>
      <c r="B508" s="80" t="s">
        <v>704</v>
      </c>
      <c r="C508" s="131"/>
      <c r="D508" s="132"/>
      <c r="E508" s="51"/>
      <c r="F508" s="138" t="s">
        <v>1635</v>
      </c>
      <c r="G508" s="138" t="s">
        <v>1635</v>
      </c>
    </row>
    <row r="509" spans="1:7">
      <c r="A509" s="51" t="s">
        <v>2025</v>
      </c>
      <c r="B509" s="80" t="s">
        <v>706</v>
      </c>
      <c r="C509" s="131"/>
      <c r="D509" s="132"/>
      <c r="E509" s="51"/>
      <c r="F509" s="138" t="s">
        <v>1635</v>
      </c>
      <c r="G509" s="138" t="s">
        <v>1635</v>
      </c>
    </row>
    <row r="510" spans="1:7">
      <c r="A510" s="51" t="s">
        <v>2026</v>
      </c>
      <c r="B510" s="80" t="s">
        <v>708</v>
      </c>
      <c r="C510" s="131"/>
      <c r="D510" s="132"/>
      <c r="E510" s="51"/>
      <c r="F510" s="138" t="s">
        <v>1635</v>
      </c>
      <c r="G510" s="138" t="s">
        <v>1635</v>
      </c>
    </row>
    <row r="511" spans="1:7">
      <c r="A511" s="51" t="s">
        <v>2201</v>
      </c>
      <c r="B511" s="80" t="s">
        <v>710</v>
      </c>
      <c r="C511" s="131"/>
      <c r="D511" s="132"/>
      <c r="E511" s="51"/>
      <c r="F511" s="138" t="s">
        <v>1635</v>
      </c>
      <c r="G511" s="138" t="s">
        <v>1635</v>
      </c>
    </row>
    <row r="512" spans="1:7">
      <c r="A512" s="51" t="s">
        <v>2202</v>
      </c>
      <c r="B512" s="80" t="s">
        <v>712</v>
      </c>
      <c r="C512" s="131"/>
      <c r="D512" s="132"/>
      <c r="E512" s="51"/>
      <c r="F512" s="138" t="s">
        <v>1635</v>
      </c>
      <c r="G512" s="138" t="s">
        <v>1635</v>
      </c>
    </row>
    <row r="513" spans="1:7">
      <c r="A513" s="51" t="s">
        <v>2203</v>
      </c>
      <c r="B513" s="80" t="s">
        <v>714</v>
      </c>
      <c r="C513" s="131"/>
      <c r="D513" s="132"/>
      <c r="E513" s="51"/>
      <c r="F513" s="138" t="s">
        <v>1635</v>
      </c>
      <c r="G513" s="138" t="s">
        <v>1635</v>
      </c>
    </row>
    <row r="514" spans="1:7">
      <c r="A514" s="51" t="s">
        <v>2204</v>
      </c>
      <c r="B514" s="80"/>
      <c r="C514" s="51"/>
      <c r="D514" s="51"/>
      <c r="E514" s="51"/>
      <c r="F514" s="138"/>
      <c r="G514" s="138"/>
    </row>
    <row r="515" spans="1:7">
      <c r="A515" s="51" t="s">
        <v>2205</v>
      </c>
      <c r="B515" s="80"/>
      <c r="C515" s="51"/>
      <c r="D515" s="51"/>
      <c r="E515" s="51"/>
      <c r="F515" s="138"/>
      <c r="G515" s="138"/>
    </row>
    <row r="516" spans="1:7">
      <c r="A516" s="51" t="s">
        <v>2206</v>
      </c>
      <c r="B516" s="80"/>
      <c r="C516" s="51"/>
      <c r="D516" s="51"/>
      <c r="E516" s="51"/>
      <c r="F516" s="138"/>
      <c r="G516" s="126"/>
    </row>
    <row r="517" spans="1:7">
      <c r="A517" s="70"/>
      <c r="B517" s="70" t="s">
        <v>2380</v>
      </c>
      <c r="C517" s="70" t="s">
        <v>770</v>
      </c>
      <c r="D517" s="70"/>
      <c r="E517" s="70"/>
      <c r="F517" s="70"/>
      <c r="G517" s="70"/>
    </row>
    <row r="518" spans="1:7">
      <c r="A518" s="51" t="s">
        <v>2027</v>
      </c>
      <c r="B518" s="68" t="s">
        <v>771</v>
      </c>
      <c r="C518" s="183" t="s">
        <v>81</v>
      </c>
      <c r="D518" s="183"/>
      <c r="E518" s="51"/>
      <c r="F518" s="51"/>
      <c r="G518" s="51"/>
    </row>
    <row r="519" spans="1:7">
      <c r="A519" s="51" t="s">
        <v>2028</v>
      </c>
      <c r="B519" s="68" t="s">
        <v>772</v>
      </c>
      <c r="C519" s="183" t="s">
        <v>81</v>
      </c>
      <c r="D519" s="183"/>
      <c r="E519" s="51"/>
      <c r="F519" s="51"/>
      <c r="G519" s="51"/>
    </row>
    <row r="520" spans="1:7">
      <c r="A520" s="51" t="s">
        <v>2029</v>
      </c>
      <c r="B520" s="68" t="s">
        <v>773</v>
      </c>
      <c r="C520" s="183" t="s">
        <v>81</v>
      </c>
      <c r="D520" s="183"/>
      <c r="E520" s="51"/>
      <c r="F520" s="51"/>
      <c r="G520" s="51"/>
    </row>
    <row r="521" spans="1:7">
      <c r="A521" s="51" t="s">
        <v>2030</v>
      </c>
      <c r="B521" s="68" t="s">
        <v>774</v>
      </c>
      <c r="C521" s="183" t="s">
        <v>81</v>
      </c>
      <c r="D521" s="183"/>
      <c r="E521" s="51"/>
      <c r="F521" s="51"/>
      <c r="G521" s="51"/>
    </row>
    <row r="522" spans="1:7">
      <c r="A522" s="51" t="s">
        <v>2031</v>
      </c>
      <c r="B522" s="68" t="s">
        <v>775</v>
      </c>
      <c r="C522" s="183" t="s">
        <v>81</v>
      </c>
      <c r="D522" s="183"/>
      <c r="E522" s="51"/>
      <c r="F522" s="51"/>
      <c r="G522" s="51"/>
    </row>
    <row r="523" spans="1:7">
      <c r="A523" s="51" t="s">
        <v>2032</v>
      </c>
      <c r="B523" s="68" t="s">
        <v>776</v>
      </c>
      <c r="C523" s="183" t="s">
        <v>81</v>
      </c>
      <c r="D523" s="183"/>
      <c r="E523" s="51"/>
      <c r="F523" s="51"/>
      <c r="G523" s="51"/>
    </row>
    <row r="524" spans="1:7">
      <c r="A524" s="51" t="s">
        <v>2033</v>
      </c>
      <c r="B524" s="68" t="s">
        <v>777</v>
      </c>
      <c r="C524" s="183" t="s">
        <v>81</v>
      </c>
      <c r="D524" s="183"/>
      <c r="E524" s="51"/>
      <c r="F524" s="51"/>
      <c r="G524" s="51"/>
    </row>
    <row r="525" spans="1:7">
      <c r="A525" s="51" t="s">
        <v>2034</v>
      </c>
      <c r="B525" s="68" t="s">
        <v>2190</v>
      </c>
      <c r="C525" s="183" t="s">
        <v>81</v>
      </c>
      <c r="D525" s="183"/>
      <c r="E525" s="51"/>
      <c r="F525" s="51"/>
      <c r="G525" s="51"/>
    </row>
    <row r="526" spans="1:7">
      <c r="A526" s="51" t="s">
        <v>2035</v>
      </c>
      <c r="B526" s="68" t="s">
        <v>2191</v>
      </c>
      <c r="C526" s="183" t="s">
        <v>81</v>
      </c>
      <c r="D526" s="183"/>
      <c r="E526" s="51"/>
      <c r="F526" s="51"/>
      <c r="G526" s="51"/>
    </row>
    <row r="527" spans="1:7">
      <c r="A527" s="51" t="s">
        <v>2036</v>
      </c>
      <c r="B527" s="68" t="s">
        <v>2192</v>
      </c>
      <c r="C527" s="183" t="s">
        <v>81</v>
      </c>
      <c r="D527" s="183"/>
      <c r="E527" s="51"/>
      <c r="F527" s="51"/>
      <c r="G527" s="51"/>
    </row>
    <row r="528" spans="1:7">
      <c r="A528" s="51" t="s">
        <v>2094</v>
      </c>
      <c r="B528" s="68" t="s">
        <v>778</v>
      </c>
      <c r="C528" s="183" t="s">
        <v>81</v>
      </c>
      <c r="D528" s="183"/>
      <c r="E528" s="51"/>
      <c r="F528" s="51"/>
      <c r="G528" s="51"/>
    </row>
    <row r="529" spans="1:7">
      <c r="A529" s="51" t="s">
        <v>2207</v>
      </c>
      <c r="B529" s="68" t="s">
        <v>2981</v>
      </c>
      <c r="C529" s="183" t="s">
        <v>81</v>
      </c>
      <c r="D529" s="183"/>
      <c r="E529" s="51"/>
      <c r="F529" s="51"/>
      <c r="G529" s="51"/>
    </row>
    <row r="530" spans="1:7">
      <c r="A530" s="51" t="s">
        <v>2208</v>
      </c>
      <c r="B530" s="68" t="s">
        <v>138</v>
      </c>
      <c r="C530" s="183" t="s">
        <v>81</v>
      </c>
      <c r="D530" s="183"/>
      <c r="E530" s="51"/>
      <c r="F530" s="51"/>
      <c r="G530" s="51"/>
    </row>
    <row r="531" spans="1:7">
      <c r="A531" s="51" t="s">
        <v>2209</v>
      </c>
      <c r="B531" s="80" t="s">
        <v>2193</v>
      </c>
      <c r="C531" s="183"/>
      <c r="D531" s="163"/>
      <c r="E531" s="51"/>
      <c r="F531" s="51"/>
      <c r="G531" s="51"/>
    </row>
    <row r="532" spans="1:7">
      <c r="A532" s="51" t="s">
        <v>2210</v>
      </c>
      <c r="B532" s="80" t="s">
        <v>142</v>
      </c>
      <c r="C532" s="183"/>
      <c r="D532" s="163"/>
      <c r="E532" s="51"/>
      <c r="F532" s="51"/>
      <c r="G532" s="51"/>
    </row>
    <row r="533" spans="1:7">
      <c r="A533" s="51" t="s">
        <v>2211</v>
      </c>
      <c r="B533" s="80" t="s">
        <v>142</v>
      </c>
      <c r="C533" s="183"/>
      <c r="D533" s="163"/>
      <c r="E533" s="51"/>
      <c r="F533" s="51"/>
      <c r="G533" s="51"/>
    </row>
    <row r="534" spans="1:7">
      <c r="A534" s="51" t="s">
        <v>2381</v>
      </c>
      <c r="B534" s="80" t="s">
        <v>142</v>
      </c>
      <c r="C534" s="183"/>
      <c r="D534" s="163"/>
      <c r="E534" s="51"/>
      <c r="F534" s="51"/>
      <c r="G534" s="51"/>
    </row>
    <row r="535" spans="1:7">
      <c r="A535" s="51" t="s">
        <v>2382</v>
      </c>
      <c r="B535" s="80" t="s">
        <v>142</v>
      </c>
      <c r="C535" s="183"/>
      <c r="D535" s="163"/>
      <c r="E535" s="51"/>
      <c r="F535" s="51"/>
      <c r="G535" s="51"/>
    </row>
    <row r="536" spans="1:7">
      <c r="A536" s="51" t="s">
        <v>2383</v>
      </c>
      <c r="B536" s="80" t="s">
        <v>142</v>
      </c>
      <c r="C536" s="183"/>
      <c r="D536" s="163"/>
      <c r="E536" s="51"/>
      <c r="F536" s="51"/>
      <c r="G536" s="51"/>
    </row>
    <row r="537" spans="1:7">
      <c r="A537" s="51" t="s">
        <v>2384</v>
      </c>
      <c r="B537" s="80" t="s">
        <v>142</v>
      </c>
      <c r="C537" s="183"/>
      <c r="D537" s="163"/>
      <c r="E537" s="51"/>
      <c r="F537" s="51"/>
      <c r="G537" s="51"/>
    </row>
    <row r="538" spans="1:7">
      <c r="A538" s="51" t="s">
        <v>2385</v>
      </c>
      <c r="B538" s="80" t="s">
        <v>142</v>
      </c>
      <c r="C538" s="183"/>
      <c r="D538" s="163"/>
      <c r="E538" s="51"/>
      <c r="F538" s="51"/>
      <c r="G538" s="51"/>
    </row>
    <row r="539" spans="1:7">
      <c r="A539" s="51" t="s">
        <v>2386</v>
      </c>
      <c r="B539" s="80" t="s">
        <v>142</v>
      </c>
      <c r="C539" s="183"/>
      <c r="D539" s="163"/>
      <c r="E539" s="51"/>
      <c r="F539" s="51"/>
      <c r="G539" s="51"/>
    </row>
    <row r="540" spans="1:7">
      <c r="A540" s="51" t="s">
        <v>2387</v>
      </c>
      <c r="B540" s="80" t="s">
        <v>142</v>
      </c>
      <c r="C540" s="183"/>
      <c r="D540" s="163"/>
      <c r="E540" s="51"/>
      <c r="F540" s="51"/>
      <c r="G540" s="51"/>
    </row>
    <row r="541" spans="1:7">
      <c r="A541" s="51" t="s">
        <v>2388</v>
      </c>
      <c r="B541" s="80" t="s">
        <v>142</v>
      </c>
      <c r="C541" s="183"/>
      <c r="D541" s="163"/>
      <c r="E541" s="51"/>
      <c r="F541" s="51"/>
      <c r="G541" s="51"/>
    </row>
    <row r="542" spans="1:7">
      <c r="A542" s="51" t="s">
        <v>2389</v>
      </c>
      <c r="B542" s="80" t="s">
        <v>142</v>
      </c>
      <c r="C542" s="183"/>
      <c r="D542" s="163"/>
      <c r="E542" s="51"/>
      <c r="F542" s="51"/>
      <c r="G542" s="49"/>
    </row>
    <row r="543" spans="1:7">
      <c r="A543" s="51" t="s">
        <v>2390</v>
      </c>
      <c r="B543" s="80" t="s">
        <v>142</v>
      </c>
      <c r="C543" s="183"/>
      <c r="D543" s="163"/>
      <c r="E543" s="51"/>
      <c r="F543" s="51"/>
      <c r="G543" s="49"/>
    </row>
    <row r="544" spans="1:7">
      <c r="A544" s="51" t="s">
        <v>2391</v>
      </c>
      <c r="B544" s="80" t="s">
        <v>142</v>
      </c>
      <c r="C544" s="183"/>
      <c r="D544" s="163"/>
      <c r="E544" s="51"/>
      <c r="F544" s="51"/>
      <c r="G544" s="49"/>
    </row>
    <row r="545" spans="1:7">
      <c r="A545" s="70"/>
      <c r="B545" s="70" t="s">
        <v>2392</v>
      </c>
      <c r="C545" s="70" t="s">
        <v>109</v>
      </c>
      <c r="D545" s="70" t="s">
        <v>1624</v>
      </c>
      <c r="E545" s="70"/>
      <c r="F545" s="70" t="s">
        <v>482</v>
      </c>
      <c r="G545" s="70" t="s">
        <v>1932</v>
      </c>
    </row>
    <row r="546" spans="1:7">
      <c r="A546" s="51" t="s">
        <v>2095</v>
      </c>
      <c r="B546" s="178" t="s">
        <v>574</v>
      </c>
      <c r="C546" s="163" t="s">
        <v>81</v>
      </c>
      <c r="D546" s="163" t="s">
        <v>81</v>
      </c>
      <c r="E546" s="57"/>
      <c r="F546" s="138" t="str">
        <f>IF($C$564=0,"",IF(C546="[for completion]","",IF(C546="","",C546/$C$564)))</f>
        <v/>
      </c>
      <c r="G546" s="138" t="str">
        <f>IF($D$564=0,"",IF(D546="[for completion]","",IF(D546="","",D546/$D$564)))</f>
        <v/>
      </c>
    </row>
    <row r="547" spans="1:7">
      <c r="A547" s="51" t="s">
        <v>2096</v>
      </c>
      <c r="B547" s="178" t="s">
        <v>574</v>
      </c>
      <c r="C547" s="163" t="s">
        <v>81</v>
      </c>
      <c r="D547" s="163" t="s">
        <v>81</v>
      </c>
      <c r="E547" s="57"/>
      <c r="F547" s="138" t="str">
        <f t="shared" ref="F547:F563" si="22">IF($C$564=0,"",IF(C547="[for completion]","",IF(C547="","",C547/$C$564)))</f>
        <v/>
      </c>
      <c r="G547" s="138" t="str">
        <f t="shared" ref="G547:G563" si="23">IF($D$564=0,"",IF(D547="[for completion]","",IF(D547="","",D547/$D$564)))</f>
        <v/>
      </c>
    </row>
    <row r="548" spans="1:7">
      <c r="A548" s="51" t="s">
        <v>2097</v>
      </c>
      <c r="B548" s="178" t="s">
        <v>574</v>
      </c>
      <c r="C548" s="163" t="s">
        <v>81</v>
      </c>
      <c r="D548" s="163" t="s">
        <v>81</v>
      </c>
      <c r="E548" s="57"/>
      <c r="F548" s="138" t="str">
        <f t="shared" si="22"/>
        <v/>
      </c>
      <c r="G548" s="138" t="str">
        <f t="shared" si="23"/>
        <v/>
      </c>
    </row>
    <row r="549" spans="1:7">
      <c r="A549" s="51" t="s">
        <v>2098</v>
      </c>
      <c r="B549" s="178" t="s">
        <v>574</v>
      </c>
      <c r="C549" s="163" t="s">
        <v>81</v>
      </c>
      <c r="D549" s="163" t="s">
        <v>81</v>
      </c>
      <c r="E549" s="57"/>
      <c r="F549" s="138" t="str">
        <f t="shared" si="22"/>
        <v/>
      </c>
      <c r="G549" s="138" t="str">
        <f t="shared" si="23"/>
        <v/>
      </c>
    </row>
    <row r="550" spans="1:7">
      <c r="A550" s="51" t="s">
        <v>2099</v>
      </c>
      <c r="B550" s="178" t="s">
        <v>574</v>
      </c>
      <c r="C550" s="163" t="s">
        <v>81</v>
      </c>
      <c r="D550" s="163" t="s">
        <v>81</v>
      </c>
      <c r="E550" s="57"/>
      <c r="F550" s="138" t="str">
        <f t="shared" si="22"/>
        <v/>
      </c>
      <c r="G550" s="138" t="str">
        <f t="shared" si="23"/>
        <v/>
      </c>
    </row>
    <row r="551" spans="1:7">
      <c r="A551" s="51" t="s">
        <v>2212</v>
      </c>
      <c r="B551" s="178" t="s">
        <v>574</v>
      </c>
      <c r="C551" s="163" t="s">
        <v>81</v>
      </c>
      <c r="D551" s="163" t="s">
        <v>81</v>
      </c>
      <c r="E551" s="57"/>
      <c r="F551" s="138" t="str">
        <f t="shared" si="22"/>
        <v/>
      </c>
      <c r="G551" s="138" t="str">
        <f t="shared" si="23"/>
        <v/>
      </c>
    </row>
    <row r="552" spans="1:7">
      <c r="A552" s="51" t="s">
        <v>2213</v>
      </c>
      <c r="B552" s="178" t="s">
        <v>574</v>
      </c>
      <c r="C552" s="163" t="s">
        <v>81</v>
      </c>
      <c r="D552" s="163" t="s">
        <v>81</v>
      </c>
      <c r="E552" s="57"/>
      <c r="F552" s="138" t="str">
        <f t="shared" si="22"/>
        <v/>
      </c>
      <c r="G552" s="138" t="str">
        <f t="shared" si="23"/>
        <v/>
      </c>
    </row>
    <row r="553" spans="1:7">
      <c r="A553" s="51" t="s">
        <v>2214</v>
      </c>
      <c r="B553" s="178" t="s">
        <v>574</v>
      </c>
      <c r="C553" s="163" t="s">
        <v>81</v>
      </c>
      <c r="D553" s="163" t="s">
        <v>81</v>
      </c>
      <c r="E553" s="57"/>
      <c r="F553" s="138" t="str">
        <f t="shared" si="22"/>
        <v/>
      </c>
      <c r="G553" s="138" t="str">
        <f t="shared" si="23"/>
        <v/>
      </c>
    </row>
    <row r="554" spans="1:7">
      <c r="A554" s="51" t="s">
        <v>2215</v>
      </c>
      <c r="B554" s="178" t="s">
        <v>574</v>
      </c>
      <c r="C554" s="163" t="s">
        <v>81</v>
      </c>
      <c r="D554" s="163" t="s">
        <v>81</v>
      </c>
      <c r="E554" s="57"/>
      <c r="F554" s="138" t="str">
        <f t="shared" si="22"/>
        <v/>
      </c>
      <c r="G554" s="138" t="str">
        <f t="shared" si="23"/>
        <v/>
      </c>
    </row>
    <row r="555" spans="1:7">
      <c r="A555" s="51" t="s">
        <v>2216</v>
      </c>
      <c r="B555" s="178" t="s">
        <v>574</v>
      </c>
      <c r="C555" s="163" t="s">
        <v>81</v>
      </c>
      <c r="D555" s="163" t="s">
        <v>81</v>
      </c>
      <c r="E555" s="57"/>
      <c r="F555" s="138" t="str">
        <f t="shared" si="22"/>
        <v/>
      </c>
      <c r="G555" s="138" t="str">
        <f t="shared" si="23"/>
        <v/>
      </c>
    </row>
    <row r="556" spans="1:7">
      <c r="A556" s="51" t="s">
        <v>2217</v>
      </c>
      <c r="B556" s="178" t="s">
        <v>574</v>
      </c>
      <c r="C556" s="163" t="s">
        <v>81</v>
      </c>
      <c r="D556" s="163" t="s">
        <v>81</v>
      </c>
      <c r="E556" s="57"/>
      <c r="F556" s="138" t="str">
        <f t="shared" si="22"/>
        <v/>
      </c>
      <c r="G556" s="138" t="str">
        <f t="shared" si="23"/>
        <v/>
      </c>
    </row>
    <row r="557" spans="1:7">
      <c r="A557" s="51" t="s">
        <v>2218</v>
      </c>
      <c r="B557" s="178" t="s">
        <v>574</v>
      </c>
      <c r="C557" s="163" t="s">
        <v>81</v>
      </c>
      <c r="D557" s="163" t="s">
        <v>81</v>
      </c>
      <c r="E557" s="57"/>
      <c r="F557" s="138" t="str">
        <f t="shared" si="22"/>
        <v/>
      </c>
      <c r="G557" s="138" t="str">
        <f t="shared" si="23"/>
        <v/>
      </c>
    </row>
    <row r="558" spans="1:7">
      <c r="A558" s="51" t="s">
        <v>2219</v>
      </c>
      <c r="B558" s="178" t="s">
        <v>574</v>
      </c>
      <c r="C558" s="163" t="s">
        <v>81</v>
      </c>
      <c r="D558" s="163" t="s">
        <v>81</v>
      </c>
      <c r="E558" s="57"/>
      <c r="F558" s="138" t="str">
        <f t="shared" si="22"/>
        <v/>
      </c>
      <c r="G558" s="138" t="str">
        <f t="shared" si="23"/>
        <v/>
      </c>
    </row>
    <row r="559" spans="1:7">
      <c r="A559" s="51" t="s">
        <v>2220</v>
      </c>
      <c r="B559" s="178" t="s">
        <v>574</v>
      </c>
      <c r="C559" s="163" t="s">
        <v>81</v>
      </c>
      <c r="D559" s="163" t="s">
        <v>81</v>
      </c>
      <c r="E559" s="57"/>
      <c r="F559" s="138" t="str">
        <f t="shared" si="22"/>
        <v/>
      </c>
      <c r="G559" s="138" t="str">
        <f t="shared" si="23"/>
        <v/>
      </c>
    </row>
    <row r="560" spans="1:7">
      <c r="A560" s="51" t="s">
        <v>2221</v>
      </c>
      <c r="B560" s="178" t="s">
        <v>574</v>
      </c>
      <c r="C560" s="163" t="s">
        <v>81</v>
      </c>
      <c r="D560" s="163" t="s">
        <v>81</v>
      </c>
      <c r="E560" s="57"/>
      <c r="F560" s="138" t="str">
        <f t="shared" si="22"/>
        <v/>
      </c>
      <c r="G560" s="138" t="str">
        <f t="shared" si="23"/>
        <v/>
      </c>
    </row>
    <row r="561" spans="1:7">
      <c r="A561" s="51" t="s">
        <v>2222</v>
      </c>
      <c r="B561" s="178" t="s">
        <v>574</v>
      </c>
      <c r="C561" s="163" t="s">
        <v>81</v>
      </c>
      <c r="D561" s="163" t="s">
        <v>81</v>
      </c>
      <c r="E561" s="57"/>
      <c r="F561" s="138" t="str">
        <f t="shared" si="22"/>
        <v/>
      </c>
      <c r="G561" s="138" t="str">
        <f t="shared" si="23"/>
        <v/>
      </c>
    </row>
    <row r="562" spans="1:7">
      <c r="A562" s="51" t="s">
        <v>2223</v>
      </c>
      <c r="B562" s="178" t="s">
        <v>574</v>
      </c>
      <c r="C562" s="163" t="s">
        <v>81</v>
      </c>
      <c r="D562" s="163" t="s">
        <v>81</v>
      </c>
      <c r="E562" s="57"/>
      <c r="F562" s="138" t="str">
        <f t="shared" si="22"/>
        <v/>
      </c>
      <c r="G562" s="138" t="str">
        <f t="shared" si="23"/>
        <v/>
      </c>
    </row>
    <row r="563" spans="1:7">
      <c r="A563" s="51" t="s">
        <v>2224</v>
      </c>
      <c r="B563" s="68" t="s">
        <v>2015</v>
      </c>
      <c r="C563" s="163" t="s">
        <v>81</v>
      </c>
      <c r="D563" s="163" t="s">
        <v>81</v>
      </c>
      <c r="E563" s="57"/>
      <c r="F563" s="138" t="str">
        <f t="shared" si="22"/>
        <v/>
      </c>
      <c r="G563" s="138" t="str">
        <f t="shared" si="23"/>
        <v/>
      </c>
    </row>
    <row r="564" spans="1:7">
      <c r="A564" s="51" t="s">
        <v>2225</v>
      </c>
      <c r="B564" s="68" t="s">
        <v>140</v>
      </c>
      <c r="C564" s="131">
        <f>SUM(C546:C563)</f>
        <v>0</v>
      </c>
      <c r="D564" s="132">
        <f>SUM(D546:D563)</f>
        <v>0</v>
      </c>
      <c r="E564" s="57"/>
      <c r="F564" s="126">
        <f>SUM(F546:F563)</f>
        <v>0</v>
      </c>
      <c r="G564" s="126">
        <f>SUM(G546:G563)</f>
        <v>0</v>
      </c>
    </row>
    <row r="565" spans="1:7">
      <c r="A565" s="51" t="s">
        <v>2393</v>
      </c>
      <c r="B565" s="68"/>
      <c r="C565" s="51"/>
      <c r="D565" s="51"/>
      <c r="E565" s="57"/>
      <c r="F565" s="57"/>
      <c r="G565" s="57"/>
    </row>
    <row r="566" spans="1:7">
      <c r="A566" s="51" t="s">
        <v>2394</v>
      </c>
      <c r="B566" s="68"/>
      <c r="C566" s="51"/>
      <c r="D566" s="51"/>
      <c r="E566" s="57"/>
      <c r="F566" s="57"/>
      <c r="G566" s="57"/>
    </row>
    <row r="567" spans="1:7">
      <c r="A567" s="51" t="s">
        <v>2395</v>
      </c>
      <c r="B567" s="68"/>
      <c r="C567" s="51"/>
      <c r="D567" s="51"/>
      <c r="E567" s="57"/>
      <c r="F567" s="57"/>
      <c r="G567" s="57"/>
    </row>
    <row r="568" spans="1:7">
      <c r="A568" s="70"/>
      <c r="B568" s="70" t="s">
        <v>2396</v>
      </c>
      <c r="C568" s="70" t="s">
        <v>109</v>
      </c>
      <c r="D568" s="70" t="s">
        <v>1624</v>
      </c>
      <c r="E568" s="70"/>
      <c r="F568" s="70" t="s">
        <v>482</v>
      </c>
      <c r="G568" s="70" t="s">
        <v>2271</v>
      </c>
    </row>
    <row r="569" spans="1:7">
      <c r="A569" s="51" t="s">
        <v>2226</v>
      </c>
      <c r="B569" s="178" t="s">
        <v>574</v>
      </c>
      <c r="C569" s="166" t="s">
        <v>81</v>
      </c>
      <c r="D569" s="184" t="s">
        <v>81</v>
      </c>
      <c r="E569" s="57"/>
      <c r="F569" s="138" t="str">
        <f>IF($C$587=0,"",IF(C569="[for completion]","",IF(C569="","",C569/$C$587)))</f>
        <v/>
      </c>
      <c r="G569" s="138" t="str">
        <f>IF($D$587=0,"",IF(D569="[for completion]","",IF(D569="","",D569/$D$587)))</f>
        <v/>
      </c>
    </row>
    <row r="570" spans="1:7">
      <c r="A570" s="51" t="s">
        <v>2227</v>
      </c>
      <c r="B570" s="178" t="s">
        <v>574</v>
      </c>
      <c r="C570" s="166" t="s">
        <v>81</v>
      </c>
      <c r="D570" s="184" t="s">
        <v>81</v>
      </c>
      <c r="E570" s="57"/>
      <c r="F570" s="138" t="str">
        <f t="shared" ref="F570:F586" si="24">IF($C$587=0,"",IF(C570="[for completion]","",IF(C570="","",C570/$C$587)))</f>
        <v/>
      </c>
      <c r="G570" s="138" t="str">
        <f t="shared" ref="G570:G586" si="25">IF($D$587=0,"",IF(D570="[for completion]","",IF(D570="","",D570/$D$587)))</f>
        <v/>
      </c>
    </row>
    <row r="571" spans="1:7">
      <c r="A571" s="51" t="s">
        <v>2228</v>
      </c>
      <c r="B571" s="178" t="s">
        <v>574</v>
      </c>
      <c r="C571" s="166" t="s">
        <v>81</v>
      </c>
      <c r="D571" s="184" t="s">
        <v>81</v>
      </c>
      <c r="E571" s="57"/>
      <c r="F571" s="138" t="str">
        <f t="shared" si="24"/>
        <v/>
      </c>
      <c r="G571" s="138" t="str">
        <f t="shared" si="25"/>
        <v/>
      </c>
    </row>
    <row r="572" spans="1:7">
      <c r="A572" s="51" t="s">
        <v>2229</v>
      </c>
      <c r="B572" s="178" t="s">
        <v>574</v>
      </c>
      <c r="C572" s="166" t="s">
        <v>81</v>
      </c>
      <c r="D572" s="184" t="s">
        <v>81</v>
      </c>
      <c r="E572" s="57"/>
      <c r="F572" s="138" t="str">
        <f t="shared" si="24"/>
        <v/>
      </c>
      <c r="G572" s="138" t="str">
        <f t="shared" si="25"/>
        <v/>
      </c>
    </row>
    <row r="573" spans="1:7">
      <c r="A573" s="51" t="s">
        <v>2230</v>
      </c>
      <c r="B573" s="178" t="s">
        <v>574</v>
      </c>
      <c r="C573" s="166" t="s">
        <v>81</v>
      </c>
      <c r="D573" s="184" t="s">
        <v>81</v>
      </c>
      <c r="E573" s="57"/>
      <c r="F573" s="138" t="str">
        <f t="shared" si="24"/>
        <v/>
      </c>
      <c r="G573" s="138" t="str">
        <f t="shared" si="25"/>
        <v/>
      </c>
    </row>
    <row r="574" spans="1:7">
      <c r="A574" s="51" t="s">
        <v>2231</v>
      </c>
      <c r="B574" s="178" t="s">
        <v>574</v>
      </c>
      <c r="C574" s="166" t="s">
        <v>81</v>
      </c>
      <c r="D574" s="184" t="s">
        <v>81</v>
      </c>
      <c r="E574" s="57"/>
      <c r="F574" s="138" t="str">
        <f t="shared" si="24"/>
        <v/>
      </c>
      <c r="G574" s="138" t="str">
        <f t="shared" si="25"/>
        <v/>
      </c>
    </row>
    <row r="575" spans="1:7">
      <c r="A575" s="51" t="s">
        <v>2232</v>
      </c>
      <c r="B575" s="178" t="s">
        <v>574</v>
      </c>
      <c r="C575" s="166" t="s">
        <v>81</v>
      </c>
      <c r="D575" s="184" t="s">
        <v>81</v>
      </c>
      <c r="E575" s="57"/>
      <c r="F575" s="138" t="str">
        <f t="shared" si="24"/>
        <v/>
      </c>
      <c r="G575" s="138" t="str">
        <f t="shared" si="25"/>
        <v/>
      </c>
    </row>
    <row r="576" spans="1:7">
      <c r="A576" s="51" t="s">
        <v>2233</v>
      </c>
      <c r="B576" s="178" t="s">
        <v>574</v>
      </c>
      <c r="C576" s="166" t="s">
        <v>81</v>
      </c>
      <c r="D576" s="184" t="s">
        <v>81</v>
      </c>
      <c r="E576" s="57"/>
      <c r="F576" s="138" t="str">
        <f t="shared" si="24"/>
        <v/>
      </c>
      <c r="G576" s="138" t="str">
        <f t="shared" si="25"/>
        <v/>
      </c>
    </row>
    <row r="577" spans="1:7">
      <c r="A577" s="51" t="s">
        <v>2234</v>
      </c>
      <c r="B577" s="178" t="s">
        <v>574</v>
      </c>
      <c r="C577" s="166" t="s">
        <v>81</v>
      </c>
      <c r="D577" s="184" t="s">
        <v>81</v>
      </c>
      <c r="E577" s="57"/>
      <c r="F577" s="138" t="str">
        <f t="shared" si="24"/>
        <v/>
      </c>
      <c r="G577" s="138" t="str">
        <f t="shared" si="25"/>
        <v/>
      </c>
    </row>
    <row r="578" spans="1:7">
      <c r="A578" s="51" t="s">
        <v>2235</v>
      </c>
      <c r="B578" s="178" t="s">
        <v>574</v>
      </c>
      <c r="C578" s="166" t="s">
        <v>81</v>
      </c>
      <c r="D578" s="184" t="s">
        <v>81</v>
      </c>
      <c r="E578" s="57"/>
      <c r="F578" s="138" t="str">
        <f t="shared" si="24"/>
        <v/>
      </c>
      <c r="G578" s="138" t="str">
        <f t="shared" si="25"/>
        <v/>
      </c>
    </row>
    <row r="579" spans="1:7">
      <c r="A579" s="51" t="s">
        <v>2236</v>
      </c>
      <c r="B579" s="178" t="s">
        <v>574</v>
      </c>
      <c r="C579" s="166" t="s">
        <v>81</v>
      </c>
      <c r="D579" s="184" t="s">
        <v>81</v>
      </c>
      <c r="E579" s="57"/>
      <c r="F579" s="138" t="str">
        <f t="shared" si="24"/>
        <v/>
      </c>
      <c r="G579" s="138" t="str">
        <f t="shared" si="25"/>
        <v/>
      </c>
    </row>
    <row r="580" spans="1:7">
      <c r="A580" s="51" t="s">
        <v>2397</v>
      </c>
      <c r="B580" s="178" t="s">
        <v>574</v>
      </c>
      <c r="C580" s="166" t="s">
        <v>81</v>
      </c>
      <c r="D580" s="184" t="s">
        <v>81</v>
      </c>
      <c r="E580" s="57"/>
      <c r="F580" s="138" t="str">
        <f t="shared" si="24"/>
        <v/>
      </c>
      <c r="G580" s="138" t="str">
        <f t="shared" si="25"/>
        <v/>
      </c>
    </row>
    <row r="581" spans="1:7">
      <c r="A581" s="51" t="s">
        <v>2398</v>
      </c>
      <c r="B581" s="178" t="s">
        <v>574</v>
      </c>
      <c r="C581" s="166" t="s">
        <v>81</v>
      </c>
      <c r="D581" s="184" t="s">
        <v>81</v>
      </c>
      <c r="E581" s="57"/>
      <c r="F581" s="138" t="str">
        <f t="shared" si="24"/>
        <v/>
      </c>
      <c r="G581" s="138" t="str">
        <f t="shared" si="25"/>
        <v/>
      </c>
    </row>
    <row r="582" spans="1:7">
      <c r="A582" s="51" t="s">
        <v>2399</v>
      </c>
      <c r="B582" s="178" t="s">
        <v>574</v>
      </c>
      <c r="C582" s="166" t="s">
        <v>81</v>
      </c>
      <c r="D582" s="184" t="s">
        <v>81</v>
      </c>
      <c r="E582" s="57"/>
      <c r="F582" s="138" t="str">
        <f t="shared" si="24"/>
        <v/>
      </c>
      <c r="G582" s="138" t="str">
        <f t="shared" si="25"/>
        <v/>
      </c>
    </row>
    <row r="583" spans="1:7">
      <c r="A583" s="51" t="s">
        <v>2400</v>
      </c>
      <c r="B583" s="178" t="s">
        <v>574</v>
      </c>
      <c r="C583" s="166" t="s">
        <v>81</v>
      </c>
      <c r="D583" s="184" t="s">
        <v>81</v>
      </c>
      <c r="E583" s="57"/>
      <c r="F583" s="138" t="str">
        <f t="shared" si="24"/>
        <v/>
      </c>
      <c r="G583" s="138" t="str">
        <f t="shared" si="25"/>
        <v/>
      </c>
    </row>
    <row r="584" spans="1:7">
      <c r="A584" s="51" t="s">
        <v>2401</v>
      </c>
      <c r="B584" s="178" t="s">
        <v>574</v>
      </c>
      <c r="C584" s="166" t="s">
        <v>81</v>
      </c>
      <c r="D584" s="184" t="s">
        <v>81</v>
      </c>
      <c r="E584" s="57"/>
      <c r="F584" s="138" t="str">
        <f t="shared" si="24"/>
        <v/>
      </c>
      <c r="G584" s="138" t="str">
        <f t="shared" si="25"/>
        <v/>
      </c>
    </row>
    <row r="585" spans="1:7">
      <c r="A585" s="51" t="s">
        <v>2402</v>
      </c>
      <c r="B585" s="178" t="s">
        <v>574</v>
      </c>
      <c r="C585" s="166" t="s">
        <v>81</v>
      </c>
      <c r="D585" s="184" t="s">
        <v>81</v>
      </c>
      <c r="E585" s="57"/>
      <c r="F585" s="138" t="str">
        <f t="shared" si="24"/>
        <v/>
      </c>
      <c r="G585" s="138" t="str">
        <f t="shared" si="25"/>
        <v/>
      </c>
    </row>
    <row r="586" spans="1:7">
      <c r="A586" s="51" t="s">
        <v>2403</v>
      </c>
      <c r="B586" s="68" t="s">
        <v>2015</v>
      </c>
      <c r="C586" s="166" t="s">
        <v>81</v>
      </c>
      <c r="D586" s="184" t="s">
        <v>81</v>
      </c>
      <c r="E586" s="57"/>
      <c r="F586" s="138" t="str">
        <f t="shared" si="24"/>
        <v/>
      </c>
      <c r="G586" s="138" t="str">
        <f t="shared" si="25"/>
        <v/>
      </c>
    </row>
    <row r="587" spans="1:7">
      <c r="A587" s="51" t="s">
        <v>2404</v>
      </c>
      <c r="B587" s="68" t="s">
        <v>140</v>
      </c>
      <c r="C587" s="131">
        <f>SUM(C569:C586)</f>
        <v>0</v>
      </c>
      <c r="D587" s="132">
        <f>SUM(D569:D586)</f>
        <v>0</v>
      </c>
      <c r="E587" s="57"/>
      <c r="F587" s="126">
        <f>SUM(F569:F586)</f>
        <v>0</v>
      </c>
      <c r="G587" s="126">
        <f>SUM(G569:G586)</f>
        <v>0</v>
      </c>
    </row>
    <row r="588" spans="1:7">
      <c r="A588" s="70"/>
      <c r="B588" s="70" t="s">
        <v>2417</v>
      </c>
      <c r="C588" s="70" t="s">
        <v>109</v>
      </c>
      <c r="D588" s="70" t="s">
        <v>1624</v>
      </c>
      <c r="E588" s="70"/>
      <c r="F588" s="70" t="s">
        <v>482</v>
      </c>
      <c r="G588" s="70" t="s">
        <v>1932</v>
      </c>
    </row>
    <row r="589" spans="1:7">
      <c r="A589" s="51" t="s">
        <v>2237</v>
      </c>
      <c r="B589" s="68" t="s">
        <v>1615</v>
      </c>
      <c r="C589" s="163" t="s">
        <v>81</v>
      </c>
      <c r="D589" s="163" t="s">
        <v>81</v>
      </c>
      <c r="E589" s="57"/>
      <c r="F589" s="138" t="str">
        <f t="shared" ref="F589:F596" si="26">IF($C$602=0,"",IF(C589="[for completion]","",IF(C589="","",C589/$C$602)))</f>
        <v/>
      </c>
      <c r="G589" s="138" t="str">
        <f t="shared" ref="G589:G596" si="27">IF($D$602=0,"",IF(D589="[for completion]","",IF(D589="","",D589/$D$602)))</f>
        <v/>
      </c>
    </row>
    <row r="590" spans="1:7">
      <c r="A590" s="51" t="s">
        <v>2238</v>
      </c>
      <c r="B590" s="68" t="s">
        <v>1616</v>
      </c>
      <c r="C590" s="163" t="s">
        <v>81</v>
      </c>
      <c r="D590" s="163" t="s">
        <v>81</v>
      </c>
      <c r="E590" s="57"/>
      <c r="F590" s="138" t="str">
        <f t="shared" si="26"/>
        <v/>
      </c>
      <c r="G590" s="138" t="str">
        <f t="shared" si="27"/>
        <v/>
      </c>
    </row>
    <row r="591" spans="1:7">
      <c r="A591" s="51" t="s">
        <v>2239</v>
      </c>
      <c r="B591" s="68" t="s">
        <v>2293</v>
      </c>
      <c r="C591" s="163" t="s">
        <v>81</v>
      </c>
      <c r="D591" s="163" t="s">
        <v>81</v>
      </c>
      <c r="E591" s="57"/>
      <c r="F591" s="138" t="str">
        <f t="shared" si="26"/>
        <v/>
      </c>
      <c r="G591" s="138" t="str">
        <f t="shared" si="27"/>
        <v/>
      </c>
    </row>
    <row r="592" spans="1:7">
      <c r="A592" s="51" t="s">
        <v>2240</v>
      </c>
      <c r="B592" s="68" t="s">
        <v>1617</v>
      </c>
      <c r="C592" s="163" t="s">
        <v>81</v>
      </c>
      <c r="D592" s="163" t="s">
        <v>81</v>
      </c>
      <c r="E592" s="57"/>
      <c r="F592" s="138" t="str">
        <f t="shared" si="26"/>
        <v/>
      </c>
      <c r="G592" s="138" t="str">
        <f t="shared" si="27"/>
        <v/>
      </c>
    </row>
    <row r="593" spans="1:7">
      <c r="A593" s="51" t="s">
        <v>2241</v>
      </c>
      <c r="B593" s="68" t="s">
        <v>1618</v>
      </c>
      <c r="C593" s="163" t="s">
        <v>81</v>
      </c>
      <c r="D593" s="163" t="s">
        <v>81</v>
      </c>
      <c r="E593" s="57"/>
      <c r="F593" s="138" t="str">
        <f t="shared" si="26"/>
        <v/>
      </c>
      <c r="G593" s="138" t="str">
        <f t="shared" si="27"/>
        <v/>
      </c>
    </row>
    <row r="594" spans="1:7">
      <c r="A594" s="51" t="s">
        <v>2405</v>
      </c>
      <c r="B594" s="68" t="s">
        <v>1619</v>
      </c>
      <c r="C594" s="163" t="s">
        <v>81</v>
      </c>
      <c r="D594" s="163" t="s">
        <v>81</v>
      </c>
      <c r="E594" s="57"/>
      <c r="F594" s="138" t="str">
        <f t="shared" si="26"/>
        <v/>
      </c>
      <c r="G594" s="138" t="str">
        <f t="shared" si="27"/>
        <v/>
      </c>
    </row>
    <row r="595" spans="1:7">
      <c r="A595" s="51" t="s">
        <v>2406</v>
      </c>
      <c r="B595" s="68" t="s">
        <v>1620</v>
      </c>
      <c r="C595" s="163" t="s">
        <v>81</v>
      </c>
      <c r="D595" s="163" t="s">
        <v>81</v>
      </c>
      <c r="E595" s="57"/>
      <c r="F595" s="138" t="str">
        <f t="shared" si="26"/>
        <v/>
      </c>
      <c r="G595" s="138" t="str">
        <f t="shared" si="27"/>
        <v/>
      </c>
    </row>
    <row r="596" spans="1:7">
      <c r="A596" s="51" t="s">
        <v>2407</v>
      </c>
      <c r="B596" s="68" t="s">
        <v>1621</v>
      </c>
      <c r="C596" s="163" t="s">
        <v>81</v>
      </c>
      <c r="D596" s="163" t="s">
        <v>81</v>
      </c>
      <c r="E596" s="57"/>
      <c r="F596" s="138" t="str">
        <f t="shared" si="26"/>
        <v/>
      </c>
      <c r="G596" s="138" t="str">
        <f t="shared" si="27"/>
        <v/>
      </c>
    </row>
    <row r="597" spans="1:7">
      <c r="A597" s="51" t="s">
        <v>2408</v>
      </c>
      <c r="B597" s="68" t="s">
        <v>2665</v>
      </c>
      <c r="C597" s="131" t="s">
        <v>81</v>
      </c>
      <c r="D597" s="51" t="s">
        <v>81</v>
      </c>
      <c r="E597" s="57"/>
      <c r="F597" s="138" t="str">
        <f>IF($C$602=0,"",IF(C597="[for completion]","",IF(C597="","",C597/$C$602)))</f>
        <v/>
      </c>
      <c r="G597" s="138" t="str">
        <f>IF($D$602=0,"",IF(D597="[for completion]","",IF(D597="","",D597/$D$602)))</f>
        <v/>
      </c>
    </row>
    <row r="598" spans="1:7">
      <c r="A598" s="51" t="s">
        <v>2409</v>
      </c>
      <c r="B598" s="51" t="s">
        <v>2668</v>
      </c>
      <c r="C598" s="131" t="s">
        <v>81</v>
      </c>
      <c r="D598" s="51" t="s">
        <v>81</v>
      </c>
      <c r="F598" s="138" t="str">
        <f>IF($C$602=0,"",IF(C598="[for completion]","",IF(C598="","",C598/$C$602)))</f>
        <v/>
      </c>
      <c r="G598" s="138" t="str">
        <f>IF($D$602=0,"",IF(D598="[for completion]","",IF(D598="","",D598/$D$602)))</f>
        <v/>
      </c>
    </row>
    <row r="599" spans="1:7">
      <c r="A599" s="51" t="s">
        <v>2410</v>
      </c>
      <c r="B599" s="51" t="s">
        <v>2666</v>
      </c>
      <c r="C599" s="131" t="s">
        <v>81</v>
      </c>
      <c r="D599" s="51" t="s">
        <v>81</v>
      </c>
      <c r="F599" s="138" t="str">
        <f>IF($C$602=0,"",IF(C599="[for completion]","",IF(C599="","",C599/$C$602)))</f>
        <v/>
      </c>
      <c r="G599" s="138" t="str">
        <f>IF($D$602=0,"",IF(D599="[for completion]","",IF(D599="","",D599/$D$602)))</f>
        <v/>
      </c>
    </row>
    <row r="600" spans="1:7">
      <c r="A600" s="51" t="s">
        <v>2703</v>
      </c>
      <c r="B600" s="68" t="s">
        <v>2667</v>
      </c>
      <c r="C600" s="131" t="s">
        <v>81</v>
      </c>
      <c r="D600" s="51" t="s">
        <v>81</v>
      </c>
      <c r="E600" s="57"/>
      <c r="F600" s="138" t="str">
        <f>IF($C$602=0,"",IF(C600="[for completion]","",IF(C600="","",C600/$C$602)))</f>
        <v/>
      </c>
      <c r="G600" s="138" t="str">
        <f>IF($D$602=0,"",IF(D600="[for completion]","",IF(D600="","",D600/$D$602)))</f>
        <v/>
      </c>
    </row>
    <row r="601" spans="1:7">
      <c r="A601" s="51" t="s">
        <v>2704</v>
      </c>
      <c r="B601" s="68" t="s">
        <v>2015</v>
      </c>
      <c r="C601" s="163" t="s">
        <v>81</v>
      </c>
      <c r="D601" s="163" t="s">
        <v>81</v>
      </c>
      <c r="E601" s="57"/>
      <c r="F601" s="138" t="str">
        <f>IF($C$602=0,"",IF(C601="[for completion]","",IF(C601="","",C601/$C$602)))</f>
        <v/>
      </c>
      <c r="G601" s="138" t="str">
        <f>IF($D$602=0,"",IF(D601="[for completion]","",IF(D601="","",D601/$D$602)))</f>
        <v/>
      </c>
    </row>
    <row r="602" spans="1:7">
      <c r="A602" s="51" t="s">
        <v>2705</v>
      </c>
      <c r="B602" s="68" t="s">
        <v>140</v>
      </c>
      <c r="C602" s="131">
        <f>SUM(C589:C601)</f>
        <v>0</v>
      </c>
      <c r="D602" s="132">
        <f>SUM(D589:D601)</f>
        <v>0</v>
      </c>
      <c r="E602" s="57"/>
      <c r="F602" s="126">
        <f>SUM(F589:F601)</f>
        <v>0</v>
      </c>
      <c r="G602" s="126">
        <f>SUM(G589:G601)</f>
        <v>0</v>
      </c>
    </row>
    <row r="603" spans="1:7">
      <c r="A603" s="51" t="s">
        <v>2706</v>
      </c>
    </row>
    <row r="604" spans="1:7">
      <c r="A604" s="51" t="s">
        <v>2707</v>
      </c>
    </row>
    <row r="605" spans="1:7">
      <c r="A605" s="51" t="s">
        <v>2708</v>
      </c>
    </row>
    <row r="606" spans="1:7">
      <c r="A606" s="51" t="s">
        <v>2709</v>
      </c>
      <c r="B606" s="68"/>
      <c r="C606" s="131"/>
      <c r="D606" s="132"/>
      <c r="E606" s="57"/>
      <c r="F606" s="126"/>
      <c r="G606" s="126"/>
    </row>
    <row r="607" spans="1:7">
      <c r="A607" s="51" t="s">
        <v>2710</v>
      </c>
      <c r="B607" s="68"/>
      <c r="C607" s="131"/>
      <c r="D607" s="132"/>
      <c r="E607" s="57"/>
      <c r="F607" s="126"/>
      <c r="G607" s="126"/>
    </row>
    <row r="608" spans="1:7">
      <c r="A608" s="51" t="s">
        <v>2711</v>
      </c>
      <c r="B608" s="68"/>
      <c r="C608" s="131"/>
      <c r="D608" s="132"/>
      <c r="E608" s="57"/>
      <c r="F608" s="126"/>
      <c r="G608" s="126"/>
    </row>
    <row r="609" spans="1:7">
      <c r="A609" s="51" t="s">
        <v>2712</v>
      </c>
      <c r="B609" s="68"/>
      <c r="C609" s="131"/>
      <c r="D609" s="132"/>
      <c r="E609" s="57"/>
      <c r="F609" s="126"/>
      <c r="G609" s="126"/>
    </row>
    <row r="610" spans="1:7">
      <c r="A610" s="51" t="s">
        <v>2713</v>
      </c>
      <c r="B610" s="68"/>
      <c r="C610" s="131"/>
      <c r="D610" s="132"/>
      <c r="E610" s="57"/>
      <c r="F610" s="126"/>
      <c r="G610" s="126"/>
    </row>
    <row r="611" spans="1:7">
      <c r="A611" s="51" t="s">
        <v>2714</v>
      </c>
    </row>
    <row r="612" spans="1:7">
      <c r="A612" s="51" t="s">
        <v>2715</v>
      </c>
    </row>
    <row r="613" spans="1:7">
      <c r="A613" s="70"/>
      <c r="B613" s="70" t="s">
        <v>2416</v>
      </c>
      <c r="C613" s="70" t="s">
        <v>109</v>
      </c>
      <c r="D613" s="70" t="s">
        <v>1624</v>
      </c>
      <c r="E613" s="70"/>
      <c r="F613" s="70" t="s">
        <v>482</v>
      </c>
      <c r="G613" s="70" t="s">
        <v>1932</v>
      </c>
    </row>
    <row r="614" spans="1:7">
      <c r="A614" s="51" t="s">
        <v>2411</v>
      </c>
      <c r="B614" s="68" t="s">
        <v>2243</v>
      </c>
      <c r="C614" s="163" t="s">
        <v>81</v>
      </c>
      <c r="D614" s="163" t="s">
        <v>81</v>
      </c>
      <c r="E614" s="57"/>
      <c r="F614" s="138" t="str">
        <f>IF($C$618=0,"",IF(C614="[for completion]","",IF(C614="","",C614/$C$618)))</f>
        <v/>
      </c>
      <c r="G614" s="138" t="str">
        <f>IF($D$618=0,"",IF(D614="[for completion]","",IF(D614="","",D614/$D$618)))</f>
        <v/>
      </c>
    </row>
    <row r="615" spans="1:7">
      <c r="A615" s="51" t="s">
        <v>2412</v>
      </c>
      <c r="B615" s="152" t="s">
        <v>2242</v>
      </c>
      <c r="C615" s="163" t="s">
        <v>81</v>
      </c>
      <c r="D615" s="163" t="s">
        <v>81</v>
      </c>
      <c r="E615" s="57"/>
      <c r="F615" s="57"/>
      <c r="G615" s="138" t="str">
        <f>IF($D$618=0,"",IF(D615="[for completion]","",IF(D615="","",D615/$D$618)))</f>
        <v/>
      </c>
    </row>
    <row r="616" spans="1:7">
      <c r="A616" s="51" t="s">
        <v>2413</v>
      </c>
      <c r="B616" s="68" t="s">
        <v>1623</v>
      </c>
      <c r="C616" s="163" t="s">
        <v>81</v>
      </c>
      <c r="D616" s="163" t="s">
        <v>81</v>
      </c>
      <c r="E616" s="57"/>
      <c r="F616" s="57"/>
      <c r="G616" s="138" t="str">
        <f>IF($D$618=0,"",IF(D616="[for completion]","",IF(D616="","",D616/$D$618)))</f>
        <v/>
      </c>
    </row>
    <row r="617" spans="1:7">
      <c r="A617" s="51" t="s">
        <v>2414</v>
      </c>
      <c r="B617" s="51" t="s">
        <v>2015</v>
      </c>
      <c r="C617" s="163" t="s">
        <v>81</v>
      </c>
      <c r="D617" s="163" t="s">
        <v>81</v>
      </c>
      <c r="E617" s="57"/>
      <c r="F617" s="57"/>
      <c r="G617" s="138" t="str">
        <f>IF($D$618=0,"",IF(D617="[for completion]","",IF(D617="","",D617/$D$618)))</f>
        <v/>
      </c>
    </row>
    <row r="618" spans="1:7">
      <c r="A618" s="51" t="s">
        <v>2415</v>
      </c>
      <c r="B618" s="68" t="s">
        <v>140</v>
      </c>
      <c r="C618" s="131">
        <f>SUM(C614:C617)</f>
        <v>0</v>
      </c>
      <c r="D618" s="132">
        <f>SUM(D614:D617)</f>
        <v>0</v>
      </c>
      <c r="E618" s="57"/>
      <c r="F618" s="126">
        <f>SUM(F614:F617)</f>
        <v>0</v>
      </c>
      <c r="G618" s="126">
        <f>SUM(G614:G617)</f>
        <v>0</v>
      </c>
    </row>
    <row r="619" spans="1:7">
      <c r="A619" s="51"/>
    </row>
    <row r="620" spans="1:7">
      <c r="A620" s="70"/>
      <c r="B620" s="70" t="s">
        <v>3026</v>
      </c>
      <c r="C620" s="70" t="s">
        <v>2655</v>
      </c>
      <c r="D620" s="70" t="s">
        <v>2658</v>
      </c>
      <c r="E620" s="70"/>
      <c r="F620" s="70" t="s">
        <v>2657</v>
      </c>
      <c r="G620" s="70"/>
    </row>
    <row r="621" spans="1:7">
      <c r="A621" s="51" t="s">
        <v>2418</v>
      </c>
      <c r="B621" s="68" t="s">
        <v>771</v>
      </c>
      <c r="C621" s="166" t="s">
        <v>81</v>
      </c>
      <c r="D621" s="166" t="s">
        <v>81</v>
      </c>
      <c r="E621" s="203"/>
      <c r="F621" s="166" t="s">
        <v>81</v>
      </c>
      <c r="G621" s="138" t="str">
        <f t="shared" ref="G621:G636" si="28">IF($D$639=0,"",IF(D621="[for completion]","",IF(D621="","",D621/$D$639)))</f>
        <v/>
      </c>
    </row>
    <row r="622" spans="1:7">
      <c r="A622" s="51" t="s">
        <v>2419</v>
      </c>
      <c r="B622" s="68" t="s">
        <v>772</v>
      </c>
      <c r="C622" s="166" t="s">
        <v>81</v>
      </c>
      <c r="D622" s="166" t="s">
        <v>81</v>
      </c>
      <c r="E622" s="203"/>
      <c r="F622" s="166" t="s">
        <v>81</v>
      </c>
      <c r="G622" s="138" t="str">
        <f t="shared" si="28"/>
        <v/>
      </c>
    </row>
    <row r="623" spans="1:7">
      <c r="A623" s="51" t="s">
        <v>2420</v>
      </c>
      <c r="B623" s="68" t="s">
        <v>773</v>
      </c>
      <c r="C623" s="166" t="s">
        <v>81</v>
      </c>
      <c r="D623" s="166" t="s">
        <v>81</v>
      </c>
      <c r="E623" s="203"/>
      <c r="F623" s="166" t="s">
        <v>81</v>
      </c>
      <c r="G623" s="138" t="str">
        <f t="shared" si="28"/>
        <v/>
      </c>
    </row>
    <row r="624" spans="1:7">
      <c r="A624" s="51" t="s">
        <v>2421</v>
      </c>
      <c r="B624" s="68" t="s">
        <v>774</v>
      </c>
      <c r="C624" s="166" t="s">
        <v>81</v>
      </c>
      <c r="D624" s="166" t="s">
        <v>81</v>
      </c>
      <c r="E624" s="203"/>
      <c r="F624" s="166" t="s">
        <v>81</v>
      </c>
      <c r="G624" s="138" t="str">
        <f t="shared" si="28"/>
        <v/>
      </c>
    </row>
    <row r="625" spans="1:7">
      <c r="A625" s="51" t="s">
        <v>2422</v>
      </c>
      <c r="B625" s="68" t="s">
        <v>775</v>
      </c>
      <c r="C625" s="166" t="s">
        <v>81</v>
      </c>
      <c r="D625" s="166" t="s">
        <v>81</v>
      </c>
      <c r="E625" s="203"/>
      <c r="F625" s="166" t="s">
        <v>81</v>
      </c>
      <c r="G625" s="138" t="str">
        <f t="shared" si="28"/>
        <v/>
      </c>
    </row>
    <row r="626" spans="1:7">
      <c r="A626" s="51" t="s">
        <v>2423</v>
      </c>
      <c r="B626" s="68" t="s">
        <v>776</v>
      </c>
      <c r="C626" s="166" t="s">
        <v>81</v>
      </c>
      <c r="D626" s="166" t="s">
        <v>81</v>
      </c>
      <c r="E626" s="203"/>
      <c r="F626" s="166" t="s">
        <v>81</v>
      </c>
      <c r="G626" s="138" t="str">
        <f t="shared" si="28"/>
        <v/>
      </c>
    </row>
    <row r="627" spans="1:7">
      <c r="A627" s="51" t="s">
        <v>2424</v>
      </c>
      <c r="B627" s="68" t="s">
        <v>777</v>
      </c>
      <c r="C627" s="166" t="s">
        <v>81</v>
      </c>
      <c r="D627" s="166" t="s">
        <v>81</v>
      </c>
      <c r="E627" s="203"/>
      <c r="F627" s="166" t="s">
        <v>81</v>
      </c>
      <c r="G627" s="138" t="str">
        <f t="shared" si="28"/>
        <v/>
      </c>
    </row>
    <row r="628" spans="1:7">
      <c r="A628" s="51" t="s">
        <v>2425</v>
      </c>
      <c r="B628" s="68" t="s">
        <v>2190</v>
      </c>
      <c r="C628" s="166" t="s">
        <v>81</v>
      </c>
      <c r="D628" s="166" t="s">
        <v>81</v>
      </c>
      <c r="E628" s="203"/>
      <c r="F628" s="166" t="s">
        <v>81</v>
      </c>
      <c r="G628" s="138" t="str">
        <f t="shared" si="28"/>
        <v/>
      </c>
    </row>
    <row r="629" spans="1:7">
      <c r="A629" s="51" t="s">
        <v>2426</v>
      </c>
      <c r="B629" s="68" t="s">
        <v>2191</v>
      </c>
      <c r="C629" s="166" t="s">
        <v>81</v>
      </c>
      <c r="D629" s="166" t="s">
        <v>81</v>
      </c>
      <c r="E629" s="203"/>
      <c r="F629" s="166" t="s">
        <v>81</v>
      </c>
      <c r="G629" s="138" t="str">
        <f t="shared" si="28"/>
        <v/>
      </c>
    </row>
    <row r="630" spans="1:7">
      <c r="A630" s="51" t="s">
        <v>2427</v>
      </c>
      <c r="B630" s="68" t="s">
        <v>2192</v>
      </c>
      <c r="C630" s="166" t="s">
        <v>81</v>
      </c>
      <c r="D630" s="166" t="s">
        <v>81</v>
      </c>
      <c r="E630" s="203"/>
      <c r="F630" s="166" t="s">
        <v>81</v>
      </c>
      <c r="G630" s="138" t="str">
        <f t="shared" si="28"/>
        <v/>
      </c>
    </row>
    <row r="631" spans="1:7">
      <c r="A631" s="51" t="s">
        <v>2428</v>
      </c>
      <c r="B631" s="68" t="s">
        <v>778</v>
      </c>
      <c r="C631" s="166" t="s">
        <v>81</v>
      </c>
      <c r="D631" s="166" t="s">
        <v>81</v>
      </c>
      <c r="E631" s="203"/>
      <c r="F631" s="166" t="s">
        <v>81</v>
      </c>
      <c r="G631" s="138" t="str">
        <f t="shared" si="28"/>
        <v/>
      </c>
    </row>
    <row r="632" spans="1:7">
      <c r="A632" s="51" t="s">
        <v>2429</v>
      </c>
      <c r="B632" s="68" t="s">
        <v>2981</v>
      </c>
      <c r="C632" s="166" t="s">
        <v>81</v>
      </c>
      <c r="D632" s="166" t="s">
        <v>81</v>
      </c>
      <c r="E632" s="203"/>
      <c r="F632" s="166" t="s">
        <v>81</v>
      </c>
      <c r="G632" s="138" t="str">
        <f t="shared" si="28"/>
        <v/>
      </c>
    </row>
    <row r="633" spans="1:7">
      <c r="A633" s="51" t="s">
        <v>2430</v>
      </c>
      <c r="B633" s="68" t="s">
        <v>138</v>
      </c>
      <c r="C633" s="166" t="s">
        <v>81</v>
      </c>
      <c r="D633" s="166" t="s">
        <v>81</v>
      </c>
      <c r="E633" s="203"/>
      <c r="F633" s="166" t="s">
        <v>81</v>
      </c>
      <c r="G633" s="138" t="str">
        <f t="shared" si="28"/>
        <v/>
      </c>
    </row>
    <row r="634" spans="1:7">
      <c r="A634" s="51" t="s">
        <v>2431</v>
      </c>
      <c r="B634" s="68" t="s">
        <v>2015</v>
      </c>
      <c r="C634" s="166" t="s">
        <v>81</v>
      </c>
      <c r="D634" s="166" t="s">
        <v>81</v>
      </c>
      <c r="E634" s="203"/>
      <c r="F634" s="166" t="s">
        <v>81</v>
      </c>
      <c r="G634" s="138" t="str">
        <f t="shared" si="28"/>
        <v/>
      </c>
    </row>
    <row r="635" spans="1:7">
      <c r="A635" s="51" t="s">
        <v>2432</v>
      </c>
      <c r="B635" s="68" t="s">
        <v>140</v>
      </c>
      <c r="C635" s="131">
        <f>SUM(C621:C634)</f>
        <v>0</v>
      </c>
      <c r="D635" s="131">
        <f>SUM(D621:D634)</f>
        <v>0</v>
      </c>
      <c r="E635" s="49"/>
      <c r="F635" s="131"/>
      <c r="G635" s="138" t="str">
        <f t="shared" si="28"/>
        <v/>
      </c>
    </row>
    <row r="636" spans="1:7">
      <c r="A636" s="51" t="s">
        <v>2433</v>
      </c>
      <c r="B636" s="51" t="s">
        <v>2654</v>
      </c>
      <c r="F636" s="166" t="s">
        <v>81</v>
      </c>
      <c r="G636" s="138" t="str">
        <f t="shared" si="28"/>
        <v/>
      </c>
    </row>
    <row r="637" spans="1:7">
      <c r="A637" s="51" t="s">
        <v>2434</v>
      </c>
      <c r="B637" s="178"/>
      <c r="C637" s="51"/>
      <c r="D637" s="51"/>
      <c r="E637" s="49"/>
      <c r="F637" s="138"/>
      <c r="G637" s="138"/>
    </row>
    <row r="638" spans="1:7">
      <c r="A638" s="51" t="s">
        <v>2435</v>
      </c>
      <c r="B638" s="68"/>
      <c r="C638" s="51"/>
      <c r="D638" s="51"/>
      <c r="E638" s="49"/>
      <c r="F638" s="138"/>
      <c r="G638" s="138"/>
    </row>
    <row r="639" spans="1:7">
      <c r="A639" s="51" t="s">
        <v>2436</v>
      </c>
      <c r="B639" s="68"/>
      <c r="C639" s="51"/>
      <c r="D639" s="51"/>
      <c r="E639" s="49"/>
      <c r="F639" s="187"/>
      <c r="G639" s="187"/>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Footer>&amp;C_x000D_&amp;1#&amp;"Calibri"&amp;10&amp;K000000 Restricted - External</oddFooter>
  </headerFooter>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3">
    <tabColor rgb="FF243386"/>
  </sheetPr>
  <dimension ref="A1:N219"/>
  <sheetViews>
    <sheetView zoomScale="80" zoomScaleNormal="80" workbookViewId="0"/>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c r="A1" s="48" t="s">
        <v>2753</v>
      </c>
      <c r="B1" s="48"/>
      <c r="C1" s="49"/>
      <c r="D1" s="49"/>
      <c r="E1" s="49"/>
      <c r="F1" s="214" t="s">
        <v>2976</v>
      </c>
      <c r="H1" s="49"/>
      <c r="I1" s="48"/>
      <c r="J1" s="49"/>
      <c r="K1" s="49"/>
      <c r="L1" s="49"/>
      <c r="M1" s="49"/>
    </row>
    <row r="2" spans="1:14" ht="15.75" thickBot="1">
      <c r="A2" s="49"/>
      <c r="B2" s="49"/>
      <c r="C2" s="49"/>
      <c r="D2" s="49"/>
      <c r="E2" s="49"/>
      <c r="F2" s="49"/>
      <c r="H2"/>
      <c r="L2" s="49"/>
      <c r="M2" s="49"/>
    </row>
    <row r="3" spans="1:14" ht="19.5" thickBot="1">
      <c r="A3" s="52"/>
      <c r="B3" s="53" t="s">
        <v>71</v>
      </c>
      <c r="C3" s="54" t="s">
        <v>1205</v>
      </c>
      <c r="D3" s="52"/>
      <c r="E3" s="52"/>
      <c r="F3" s="52"/>
      <c r="G3" s="52"/>
      <c r="H3"/>
      <c r="L3" s="49"/>
      <c r="M3" s="49"/>
    </row>
    <row r="4" spans="1:14" ht="15.75" thickBot="1">
      <c r="H4"/>
      <c r="L4" s="49"/>
      <c r="M4" s="49"/>
    </row>
    <row r="5" spans="1:14" ht="18.75">
      <c r="B5" s="207" t="s">
        <v>2754</v>
      </c>
      <c r="C5" s="55"/>
      <c r="E5" s="57"/>
      <c r="F5" s="57"/>
      <c r="H5"/>
      <c r="L5" s="49"/>
      <c r="M5" s="49"/>
    </row>
    <row r="6" spans="1:14" ht="18.75">
      <c r="B6" s="208" t="s">
        <v>2755</v>
      </c>
      <c r="C6" s="55"/>
      <c r="E6" s="57"/>
      <c r="F6" s="57"/>
      <c r="H6"/>
      <c r="L6" s="49"/>
      <c r="M6" s="49"/>
    </row>
    <row r="7" spans="1:14" ht="15.75" thickBot="1">
      <c r="B7" s="209" t="s">
        <v>2972</v>
      </c>
      <c r="H7"/>
      <c r="L7" s="49"/>
      <c r="M7" s="49"/>
    </row>
    <row r="8" spans="1:14" s="95" customFormat="1">
      <c r="A8" s="51"/>
      <c r="B8" s="75"/>
      <c r="C8" s="51"/>
      <c r="D8" s="51"/>
      <c r="E8" s="51"/>
      <c r="F8" s="51"/>
      <c r="G8" s="49"/>
      <c r="H8"/>
      <c r="I8" s="51"/>
      <c r="J8" s="51"/>
      <c r="K8" s="51"/>
      <c r="L8" s="49"/>
      <c r="M8" s="49"/>
      <c r="N8" s="49"/>
    </row>
    <row r="9" spans="1:14" s="95" customFormat="1" ht="18.75" customHeight="1">
      <c r="A9" s="62"/>
      <c r="B9" s="624" t="s">
        <v>2756</v>
      </c>
      <c r="C9" s="624"/>
      <c r="D9" s="62"/>
      <c r="E9" s="62"/>
      <c r="F9" s="62"/>
      <c r="G9" s="62"/>
      <c r="H9"/>
      <c r="I9" s="51"/>
      <c r="J9" s="51"/>
      <c r="K9" s="51"/>
      <c r="L9" s="49"/>
      <c r="M9" s="49"/>
      <c r="N9" s="49"/>
    </row>
    <row r="10" spans="1:14" s="95" customFormat="1" ht="18.75" customHeight="1">
      <c r="A10" s="70"/>
      <c r="B10" s="70" t="s">
        <v>1629</v>
      </c>
      <c r="C10" s="70" t="s">
        <v>109</v>
      </c>
      <c r="D10" s="70" t="s">
        <v>1630</v>
      </c>
      <c r="E10" s="70"/>
      <c r="F10" s="70" t="s">
        <v>2760</v>
      </c>
      <c r="G10" s="70" t="s">
        <v>2761</v>
      </c>
      <c r="H10"/>
      <c r="I10" s="51"/>
      <c r="J10" s="51"/>
      <c r="K10" s="51"/>
      <c r="L10" s="49"/>
      <c r="M10" s="49"/>
      <c r="N10" s="49"/>
    </row>
    <row r="11" spans="1:14" s="95" customFormat="1">
      <c r="A11" s="51" t="s">
        <v>2762</v>
      </c>
      <c r="B11" s="1" t="s">
        <v>2757</v>
      </c>
      <c r="C11" s="176" t="s">
        <v>1205</v>
      </c>
      <c r="D11" s="177" t="s">
        <v>1205</v>
      </c>
      <c r="E11"/>
      <c r="F11" s="138" t="str">
        <f>IF(OR('B2. HTT Public Sector Assets'!$C$37=0,C11="[For completion]"),"",C11/'B2. HTT Public Sector Assets'!$C$37)</f>
        <v/>
      </c>
      <c r="G11" s="138" t="e">
        <f>IF(OR('B2. HTT Public Sector Assets'!$C$10=0,D11="[For completion]"),"",D11/'B2. HTT Public Sector Assets'!$C$10)</f>
        <v>#VALUE!</v>
      </c>
      <c r="H11"/>
      <c r="I11" s="51"/>
      <c r="J11" s="51"/>
      <c r="K11" s="51"/>
      <c r="L11" s="49"/>
      <c r="M11" s="49"/>
      <c r="N11" s="49"/>
    </row>
    <row r="12" spans="1:14" s="95" customFormat="1">
      <c r="A12" s="51" t="s">
        <v>2763</v>
      </c>
      <c r="B12" s="80" t="s">
        <v>2930</v>
      </c>
      <c r="C12" s="176" t="s">
        <v>1205</v>
      </c>
      <c r="D12" s="177" t="s">
        <v>1205</v>
      </c>
      <c r="E12"/>
      <c r="F12" s="138"/>
      <c r="G12" s="138"/>
      <c r="H12"/>
      <c r="I12" s="51"/>
      <c r="J12" s="51"/>
      <c r="K12" s="51"/>
      <c r="L12" s="49"/>
      <c r="M12" s="49"/>
      <c r="N12" s="49"/>
    </row>
    <row r="13" spans="1:14" s="95" customFormat="1">
      <c r="A13" s="51" t="s">
        <v>2764</v>
      </c>
      <c r="B13" s="80" t="s">
        <v>2931</v>
      </c>
      <c r="C13" s="176" t="s">
        <v>1205</v>
      </c>
      <c r="D13" s="177" t="s">
        <v>1205</v>
      </c>
      <c r="E13"/>
      <c r="F13" s="138"/>
      <c r="G13" s="138"/>
      <c r="H13"/>
      <c r="I13" s="51"/>
      <c r="J13" s="51"/>
      <c r="K13" s="51"/>
      <c r="L13" s="49"/>
      <c r="M13" s="49"/>
      <c r="N13" s="49"/>
    </row>
    <row r="14" spans="1:14" s="95" customFormat="1">
      <c r="A14" s="51" t="s">
        <v>2765</v>
      </c>
      <c r="B14" s="80" t="s">
        <v>2932</v>
      </c>
      <c r="C14" s="176" t="s">
        <v>1205</v>
      </c>
      <c r="D14" s="177" t="s">
        <v>1205</v>
      </c>
      <c r="E14"/>
      <c r="F14" s="138"/>
      <c r="G14" s="138"/>
      <c r="H14"/>
      <c r="I14" s="51"/>
      <c r="J14" s="51"/>
      <c r="K14" s="51"/>
      <c r="L14" s="49"/>
      <c r="M14" s="49"/>
      <c r="N14" s="49"/>
    </row>
    <row r="15" spans="1:14" s="95" customFormat="1">
      <c r="A15" s="51"/>
      <c r="B15" s="80" t="s">
        <v>2939</v>
      </c>
      <c r="C15" s="176" t="s">
        <v>1205</v>
      </c>
      <c r="D15" s="177" t="s">
        <v>1205</v>
      </c>
      <c r="E15"/>
      <c r="F15" s="138"/>
      <c r="G15" s="138"/>
      <c r="H15"/>
      <c r="I15" s="51"/>
      <c r="J15" s="51"/>
      <c r="K15" s="51"/>
      <c r="L15" s="49"/>
      <c r="M15" s="49"/>
      <c r="N15" s="49"/>
    </row>
    <row r="16" spans="1:14" s="95" customFormat="1">
      <c r="A16" s="51" t="s">
        <v>2933</v>
      </c>
      <c r="B16" s="68" t="s">
        <v>2758</v>
      </c>
      <c r="C16" s="176" t="s">
        <v>1205</v>
      </c>
      <c r="D16" s="177" t="s">
        <v>1205</v>
      </c>
      <c r="E16"/>
      <c r="F16" s="138" t="str">
        <f>IF(OR('B2. HTT Public Sector Assets'!$C$37=0,C16="[For completion]"),"",C16/'B2. HTT Public Sector Assets'!$C$37)</f>
        <v/>
      </c>
      <c r="G16" s="138" t="e">
        <f>IF(OR('B2. HTT Public Sector Assets'!$C$10=0,D16="[For completion]"),"",D16/'B2. HTT Public Sector Assets'!$C$10)</f>
        <v>#VALUE!</v>
      </c>
      <c r="H16"/>
      <c r="I16" s="51"/>
      <c r="J16" s="51"/>
      <c r="K16" s="51"/>
      <c r="L16" s="49"/>
      <c r="M16" s="49"/>
      <c r="N16" s="49"/>
    </row>
    <row r="17" spans="1:14" s="95" customFormat="1">
      <c r="A17" s="51" t="s">
        <v>2934</v>
      </c>
      <c r="B17" s="80" t="s">
        <v>2930</v>
      </c>
      <c r="C17" s="176" t="s">
        <v>1205</v>
      </c>
      <c r="D17" s="177" t="s">
        <v>1205</v>
      </c>
      <c r="E17"/>
      <c r="F17" s="138"/>
      <c r="G17" s="138"/>
      <c r="H17"/>
      <c r="I17" s="51"/>
      <c r="J17" s="51"/>
      <c r="K17" s="51"/>
      <c r="L17" s="49"/>
      <c r="M17" s="49"/>
      <c r="N17" s="49"/>
    </row>
    <row r="18" spans="1:14" s="95" customFormat="1">
      <c r="A18" s="51" t="s">
        <v>2935</v>
      </c>
      <c r="B18" s="80" t="s">
        <v>2931</v>
      </c>
      <c r="C18" s="176" t="s">
        <v>1205</v>
      </c>
      <c r="D18" s="177" t="s">
        <v>1205</v>
      </c>
      <c r="E18"/>
      <c r="F18" s="138"/>
      <c r="G18" s="138"/>
      <c r="H18"/>
      <c r="I18" s="51"/>
      <c r="J18" s="51"/>
      <c r="K18" s="51"/>
      <c r="L18" s="49"/>
      <c r="M18" s="49"/>
      <c r="N18" s="49"/>
    </row>
    <row r="19" spans="1:14" s="95" customFormat="1">
      <c r="A19" s="51" t="s">
        <v>2936</v>
      </c>
      <c r="B19" s="80" t="s">
        <v>2932</v>
      </c>
      <c r="C19" s="176" t="s">
        <v>1205</v>
      </c>
      <c r="D19" s="177" t="s">
        <v>1205</v>
      </c>
      <c r="E19"/>
      <c r="F19" s="138"/>
      <c r="G19" s="138"/>
      <c r="H19"/>
      <c r="I19" s="51"/>
      <c r="J19" s="51"/>
      <c r="K19" s="51"/>
      <c r="L19" s="49"/>
      <c r="M19" s="49"/>
      <c r="N19" s="49"/>
    </row>
    <row r="20" spans="1:14" s="95" customFormat="1">
      <c r="A20" s="51"/>
      <c r="B20" s="80" t="s">
        <v>2939</v>
      </c>
      <c r="C20" s="176" t="s">
        <v>1205</v>
      </c>
      <c r="D20" s="177" t="s">
        <v>1205</v>
      </c>
      <c r="E20"/>
      <c r="F20" s="138"/>
      <c r="G20" s="138"/>
      <c r="H20"/>
      <c r="I20" s="51"/>
      <c r="J20" s="51"/>
      <c r="K20" s="51"/>
      <c r="L20" s="49"/>
      <c r="M20" s="49"/>
      <c r="N20" s="49"/>
    </row>
    <row r="21" spans="1:14" s="95" customFormat="1">
      <c r="A21" s="51" t="s">
        <v>2937</v>
      </c>
      <c r="B21" s="68" t="s">
        <v>1639</v>
      </c>
      <c r="C21" s="176" t="s">
        <v>1205</v>
      </c>
      <c r="D21" s="177" t="s">
        <v>1205</v>
      </c>
      <c r="E21"/>
      <c r="F21" s="138" t="str">
        <f>IF(OR('B2. HTT Public Sector Assets'!$C$37=0,C21="[For completion]"),"",C21/'B2. HTT Public Sector Assets'!$C$37)</f>
        <v/>
      </c>
      <c r="G21" s="138" t="e">
        <f>IF(OR('B2. HTT Public Sector Assets'!$C$10=0,D21="[For completion]"),"",D21/'B2. HTT Public Sector Assets'!$C$10)</f>
        <v>#VALUE!</v>
      </c>
      <c r="H21"/>
      <c r="I21" s="51"/>
      <c r="J21" s="51"/>
      <c r="K21" s="51"/>
      <c r="L21" s="49"/>
      <c r="M21" s="49"/>
      <c r="N21" s="49"/>
    </row>
    <row r="22" spans="1:14" s="95" customFormat="1">
      <c r="A22" s="51" t="s">
        <v>2938</v>
      </c>
      <c r="B22" s="68" t="s">
        <v>2759</v>
      </c>
      <c r="C22" s="133">
        <f>SUM(C11,C16,C21)</f>
        <v>0</v>
      </c>
      <c r="D22" s="76">
        <f>SUM(D11,D16,D21)</f>
        <v>0</v>
      </c>
      <c r="E22"/>
      <c r="F22" s="138">
        <f>SUM(F11:F21)</f>
        <v>0</v>
      </c>
      <c r="G22" s="138" t="e">
        <f>SUM(G11:G21)</f>
        <v>#VALUE!</v>
      </c>
      <c r="H22"/>
      <c r="I22" s="51"/>
      <c r="J22" s="51"/>
      <c r="K22" s="51"/>
      <c r="L22" s="49"/>
      <c r="M22" s="49"/>
      <c r="N22" s="49"/>
    </row>
    <row r="23" spans="1:14" s="95" customFormat="1">
      <c r="A23" s="68" t="s">
        <v>2766</v>
      </c>
      <c r="B23" s="180" t="s">
        <v>142</v>
      </c>
      <c r="C23" s="133"/>
      <c r="D23" s="76"/>
      <c r="E23"/>
      <c r="F23" s="138"/>
      <c r="G23" s="138"/>
      <c r="H23"/>
      <c r="I23" s="51"/>
      <c r="J23" s="51"/>
      <c r="K23" s="51"/>
      <c r="L23" s="49"/>
      <c r="M23" s="49"/>
      <c r="N23" s="49"/>
    </row>
    <row r="24" spans="1:14" s="95" customFormat="1">
      <c r="A24" s="68" t="s">
        <v>2767</v>
      </c>
      <c r="B24" s="180" t="s">
        <v>142</v>
      </c>
      <c r="C24" s="133"/>
      <c r="D24" s="76"/>
      <c r="E24"/>
      <c r="F24" s="138"/>
      <c r="G24" s="138"/>
      <c r="H24"/>
      <c r="I24" s="51"/>
      <c r="J24" s="51"/>
      <c r="K24" s="51"/>
      <c r="L24" s="49"/>
      <c r="M24" s="49"/>
      <c r="N24" s="49"/>
    </row>
    <row r="25" spans="1:14" s="95" customFormat="1">
      <c r="A25" s="68" t="s">
        <v>2768</v>
      </c>
      <c r="B25" s="180" t="s">
        <v>142</v>
      </c>
      <c r="C25" s="133"/>
      <c r="D25" s="76"/>
      <c r="E25"/>
      <c r="F25" s="138"/>
      <c r="G25" s="138"/>
      <c r="H25"/>
      <c r="I25" s="51"/>
      <c r="J25" s="51"/>
      <c r="K25" s="51"/>
      <c r="L25" s="49"/>
      <c r="M25" s="49"/>
      <c r="N25" s="49"/>
    </row>
    <row r="26" spans="1:14" s="95" customFormat="1">
      <c r="A26" s="68" t="s">
        <v>2769</v>
      </c>
      <c r="B26" s="180" t="s">
        <v>142</v>
      </c>
      <c r="C26" s="133"/>
      <c r="D26" s="76"/>
      <c r="E26"/>
      <c r="F26" s="138"/>
      <c r="G26" s="138"/>
      <c r="H26"/>
      <c r="I26" s="51"/>
      <c r="J26" s="51"/>
      <c r="K26" s="51"/>
      <c r="L26" s="49"/>
      <c r="M26" s="49"/>
      <c r="N26" s="49"/>
    </row>
    <row r="27" spans="1:14" s="95" customFormat="1">
      <c r="A27" s="68" t="s">
        <v>2770</v>
      </c>
      <c r="B27" s="180" t="s">
        <v>142</v>
      </c>
      <c r="C27" s="133"/>
      <c r="D27" s="76"/>
      <c r="E27"/>
      <c r="F27" s="138"/>
      <c r="G27" s="138"/>
      <c r="H27"/>
      <c r="I27" s="51"/>
      <c r="J27" s="51"/>
      <c r="K27" s="51"/>
      <c r="L27" s="49"/>
      <c r="M27" s="49"/>
      <c r="N27" s="49"/>
    </row>
    <row r="28" spans="1:14" s="95" customFormat="1">
      <c r="A28" s="68"/>
      <c r="B28" s="180"/>
      <c r="C28" s="133"/>
      <c r="D28" s="76"/>
      <c r="E28"/>
      <c r="F28" s="138"/>
      <c r="G28" s="138"/>
      <c r="H28"/>
      <c r="I28" s="51"/>
      <c r="J28" s="51"/>
      <c r="K28" s="51"/>
      <c r="L28" s="49"/>
      <c r="M28" s="49"/>
      <c r="N28" s="49"/>
    </row>
    <row r="29" spans="1:14" s="95" customFormat="1">
      <c r="A29" s="68"/>
      <c r="B29" s="180"/>
      <c r="C29" s="133"/>
      <c r="D29" s="76"/>
      <c r="E29"/>
      <c r="F29" s="138"/>
      <c r="G29" s="138"/>
      <c r="H29"/>
      <c r="I29" s="51"/>
      <c r="J29" s="51"/>
      <c r="K29" s="51"/>
      <c r="L29" s="49"/>
      <c r="M29" s="49"/>
      <c r="N29" s="49"/>
    </row>
    <row r="30" spans="1:14" s="95" customFormat="1" ht="15" customHeight="1">
      <c r="A30" s="70"/>
      <c r="B30" s="70" t="s">
        <v>2955</v>
      </c>
      <c r="C30" s="70" t="s">
        <v>109</v>
      </c>
      <c r="D30" s="70" t="s">
        <v>1630</v>
      </c>
      <c r="E30" s="70"/>
      <c r="F30" s="70" t="s">
        <v>2760</v>
      </c>
      <c r="G30" s="70" t="s">
        <v>2761</v>
      </c>
      <c r="H30"/>
      <c r="I30" s="51"/>
      <c r="J30" s="51"/>
      <c r="K30" s="51"/>
      <c r="L30" s="49"/>
      <c r="M30" s="49"/>
      <c r="N30" s="49"/>
    </row>
    <row r="31" spans="1:14" s="95" customFormat="1">
      <c r="A31" s="51" t="s">
        <v>2956</v>
      </c>
      <c r="B31" s="133" t="s">
        <v>2940</v>
      </c>
      <c r="C31" s="176" t="s">
        <v>1205</v>
      </c>
      <c r="D31" s="177" t="s">
        <v>1205</v>
      </c>
      <c r="E31"/>
      <c r="F31" s="138" t="str">
        <f>IF(OR('B2. HTT Public Sector Assets'!$C$37=0,C31="[For completion]"),"",C31/'B2. HTT Public Sector Assets'!$C$37)</f>
        <v/>
      </c>
      <c r="G31" s="138" t="e">
        <f>IF(OR('B2. HTT Public Sector Assets'!$C$10=0,D31="[For completion]"),"",D31/'B2. HTT Public Sector Assets'!$C$10)</f>
        <v>#VALUE!</v>
      </c>
      <c r="H31"/>
      <c r="I31" s="51"/>
      <c r="J31" s="51"/>
      <c r="K31" s="51"/>
      <c r="L31" s="49"/>
      <c r="M31" s="49"/>
      <c r="N31" s="49"/>
    </row>
    <row r="32" spans="1:14" s="95" customFormat="1">
      <c r="A32" s="51" t="s">
        <v>2957</v>
      </c>
      <c r="B32" s="133" t="s">
        <v>2941</v>
      </c>
      <c r="C32" s="176" t="s">
        <v>1205</v>
      </c>
      <c r="D32" s="177" t="s">
        <v>1205</v>
      </c>
      <c r="E32"/>
      <c r="F32" s="138" t="str">
        <f>IF(OR('B2. HTT Public Sector Assets'!$C$37=0,C32="[For completion]"),"",C32/'B2. HTT Public Sector Assets'!$C$37)</f>
        <v/>
      </c>
      <c r="G32" s="138" t="e">
        <f>IF(OR('B2. HTT Public Sector Assets'!$C$10=0,D32="[For completion]"),"",D32/'B2. HTT Public Sector Assets'!$C$10)</f>
        <v>#VALUE!</v>
      </c>
      <c r="H32"/>
      <c r="I32" s="51"/>
      <c r="J32" s="51"/>
      <c r="K32" s="51"/>
      <c r="L32" s="49"/>
      <c r="M32" s="49"/>
      <c r="N32" s="49"/>
    </row>
    <row r="33" spans="1:14" s="95" customFormat="1">
      <c r="A33" s="51" t="s">
        <v>2958</v>
      </c>
      <c r="B33" s="133" t="s">
        <v>2942</v>
      </c>
      <c r="C33" s="176" t="s">
        <v>1205</v>
      </c>
      <c r="D33" s="177" t="s">
        <v>1205</v>
      </c>
      <c r="E33"/>
      <c r="F33" s="138" t="str">
        <f>IF(OR('B2. HTT Public Sector Assets'!$C$37=0,C33="[For completion]"),"",C33/'B2. HTT Public Sector Assets'!$C$37)</f>
        <v/>
      </c>
      <c r="G33" s="138" t="e">
        <f>IF(OR('B2. HTT Public Sector Assets'!$C$10=0,D33="[For completion]"),"",D33/'B2. HTT Public Sector Assets'!$C$10)</f>
        <v>#VALUE!</v>
      </c>
      <c r="H33"/>
      <c r="I33" s="51"/>
      <c r="J33" s="51"/>
      <c r="K33" s="51"/>
      <c r="L33" s="49"/>
      <c r="M33" s="49"/>
      <c r="N33" s="49"/>
    </row>
    <row r="34" spans="1:14" s="95" customFormat="1" ht="30">
      <c r="A34" s="51" t="s">
        <v>2959</v>
      </c>
      <c r="B34" s="133" t="s">
        <v>2943</v>
      </c>
      <c r="C34" s="176" t="s">
        <v>1205</v>
      </c>
      <c r="D34" s="177" t="s">
        <v>1205</v>
      </c>
      <c r="E34"/>
      <c r="F34" s="138" t="str">
        <f>IF(OR('B2. HTT Public Sector Assets'!$C$37=0,C34="[For completion]"),"",C34/'B2. HTT Public Sector Assets'!$C$37)</f>
        <v/>
      </c>
      <c r="G34" s="138" t="e">
        <f>IF(OR('B2. HTT Public Sector Assets'!$C$10=0,D34="[For completion]"),"",D34/'B2. HTT Public Sector Assets'!$C$10)</f>
        <v>#VALUE!</v>
      </c>
      <c r="H34"/>
      <c r="I34" s="51"/>
      <c r="J34" s="51"/>
      <c r="K34" s="51"/>
      <c r="L34" s="49"/>
      <c r="M34" s="49"/>
      <c r="N34" s="49"/>
    </row>
    <row r="35" spans="1:14" s="95" customFormat="1">
      <c r="A35" s="51" t="s">
        <v>2960</v>
      </c>
      <c r="B35" s="133" t="s">
        <v>2944</v>
      </c>
      <c r="C35" s="176" t="s">
        <v>1205</v>
      </c>
      <c r="D35" s="177" t="s">
        <v>1205</v>
      </c>
      <c r="E35"/>
      <c r="F35" s="138" t="str">
        <f>IF(OR('B2. HTT Public Sector Assets'!$C$37=0,C35="[For completion]"),"",C35/'B2. HTT Public Sector Assets'!$C$37)</f>
        <v/>
      </c>
      <c r="G35" s="138" t="e">
        <f>IF(OR('B2. HTT Public Sector Assets'!$C$10=0,D35="[For completion]"),"",D35/'B2. HTT Public Sector Assets'!$C$10)</f>
        <v>#VALUE!</v>
      </c>
      <c r="H35"/>
      <c r="I35" s="51"/>
      <c r="J35" s="51"/>
      <c r="K35" s="51"/>
      <c r="L35" s="49"/>
      <c r="M35" s="49"/>
      <c r="N35" s="49"/>
    </row>
    <row r="36" spans="1:14" s="95" customFormat="1">
      <c r="A36" s="51" t="s">
        <v>2961</v>
      </c>
      <c r="B36" s="133" t="s">
        <v>2945</v>
      </c>
      <c r="C36" s="176" t="s">
        <v>1205</v>
      </c>
      <c r="D36" s="177" t="s">
        <v>1205</v>
      </c>
      <c r="E36"/>
      <c r="F36" s="138" t="str">
        <f>IF(OR('B2. HTT Public Sector Assets'!$C$37=0,C36="[For completion]"),"",C36/'B2. HTT Public Sector Assets'!$C$37)</f>
        <v/>
      </c>
      <c r="G36" s="138" t="e">
        <f>IF(OR('B2. HTT Public Sector Assets'!$C$10=0,D36="[For completion]"),"",D36/'B2. HTT Public Sector Assets'!$C$10)</f>
        <v>#VALUE!</v>
      </c>
      <c r="H36"/>
      <c r="I36" s="51"/>
      <c r="J36" s="51"/>
      <c r="K36" s="51"/>
      <c r="L36" s="49"/>
      <c r="M36" s="49"/>
      <c r="N36" s="49"/>
    </row>
    <row r="37" spans="1:14" s="95" customFormat="1">
      <c r="A37" s="51" t="s">
        <v>2962</v>
      </c>
      <c r="B37" s="133" t="s">
        <v>2946</v>
      </c>
      <c r="C37" s="176" t="s">
        <v>1205</v>
      </c>
      <c r="D37" s="177" t="s">
        <v>1205</v>
      </c>
      <c r="E37"/>
      <c r="F37" s="138" t="str">
        <f>IF(OR('B2. HTT Public Sector Assets'!$C$37=0,C37="[For completion]"),"",C37/'B2. HTT Public Sector Assets'!$C$37)</f>
        <v/>
      </c>
      <c r="G37" s="138" t="e">
        <f>IF(OR('B2. HTT Public Sector Assets'!$C$10=0,D37="[For completion]"),"",D37/'B2. HTT Public Sector Assets'!$C$10)</f>
        <v>#VALUE!</v>
      </c>
      <c r="H37"/>
      <c r="I37" s="51"/>
      <c r="J37" s="51"/>
      <c r="K37" s="51"/>
      <c r="L37" s="49"/>
      <c r="M37" s="49"/>
      <c r="N37" s="49"/>
    </row>
    <row r="38" spans="1:14" s="95" customFormat="1">
      <c r="A38" s="51" t="s">
        <v>2963</v>
      </c>
      <c r="B38" s="133" t="s">
        <v>2947</v>
      </c>
      <c r="C38" s="176" t="s">
        <v>1205</v>
      </c>
      <c r="D38" s="177" t="s">
        <v>1205</v>
      </c>
      <c r="E38"/>
      <c r="F38" s="138" t="str">
        <f>IF(OR('B2. HTT Public Sector Assets'!$C$37=0,C38="[For completion]"),"",C38/'B2. HTT Public Sector Assets'!$C$37)</f>
        <v/>
      </c>
      <c r="G38" s="138" t="e">
        <f>IF(OR('B2. HTT Public Sector Assets'!$C$10=0,D38="[For completion]"),"",D38/'B2. HTT Public Sector Assets'!$C$10)</f>
        <v>#VALUE!</v>
      </c>
      <c r="H38"/>
      <c r="I38" s="51"/>
      <c r="J38" s="51"/>
      <c r="K38" s="51"/>
      <c r="L38" s="49"/>
      <c r="M38" s="49"/>
      <c r="N38" s="49"/>
    </row>
    <row r="39" spans="1:14" s="95" customFormat="1" ht="30">
      <c r="A39" s="51" t="s">
        <v>2964</v>
      </c>
      <c r="B39" s="133" t="s">
        <v>2948</v>
      </c>
      <c r="C39" s="176" t="s">
        <v>1205</v>
      </c>
      <c r="D39" s="177" t="s">
        <v>1205</v>
      </c>
      <c r="E39"/>
      <c r="F39" s="138" t="str">
        <f>IF(OR('B2. HTT Public Sector Assets'!$C$37=0,C39="[For completion]"),"",C39/'B2. HTT Public Sector Assets'!$C$37)</f>
        <v/>
      </c>
      <c r="G39" s="138" t="e">
        <f>IF(OR('B2. HTT Public Sector Assets'!$C$10=0,D39="[For completion]"),"",D39/'B2. HTT Public Sector Assets'!$C$10)</f>
        <v>#VALUE!</v>
      </c>
      <c r="H39"/>
      <c r="I39" s="51"/>
      <c r="J39" s="51"/>
      <c r="K39" s="51"/>
      <c r="L39" s="49"/>
      <c r="M39" s="49"/>
      <c r="N39" s="49"/>
    </row>
    <row r="40" spans="1:14" s="95" customFormat="1">
      <c r="A40" s="51" t="s">
        <v>2965</v>
      </c>
      <c r="B40" s="133" t="s">
        <v>2949</v>
      </c>
      <c r="C40" s="176" t="s">
        <v>1205</v>
      </c>
      <c r="D40" s="177" t="s">
        <v>1205</v>
      </c>
      <c r="E40"/>
      <c r="F40" s="138" t="str">
        <f>IF(OR('B2. HTT Public Sector Assets'!$C$37=0,C40="[For completion]"),"",C40/'B2. HTT Public Sector Assets'!$C$37)</f>
        <v/>
      </c>
      <c r="G40" s="138" t="e">
        <f>IF(OR('B2. HTT Public Sector Assets'!$C$10=0,D40="[For completion]"),"",D40/'B2. HTT Public Sector Assets'!$C$10)</f>
        <v>#VALUE!</v>
      </c>
      <c r="H40"/>
      <c r="I40" s="51"/>
      <c r="J40" s="51"/>
      <c r="K40" s="51"/>
      <c r="L40" s="49"/>
      <c r="M40" s="49"/>
      <c r="N40" s="49"/>
    </row>
    <row r="41" spans="1:14" s="95" customFormat="1">
      <c r="A41" s="51" t="s">
        <v>2966</v>
      </c>
      <c r="B41" s="133" t="s">
        <v>2950</v>
      </c>
      <c r="C41" s="176" t="s">
        <v>1205</v>
      </c>
      <c r="D41" s="177" t="s">
        <v>1205</v>
      </c>
      <c r="E41"/>
      <c r="F41" s="138" t="str">
        <f>IF(OR('B2. HTT Public Sector Assets'!$C$37=0,C41="[For completion]"),"",C41/'B2. HTT Public Sector Assets'!$C$37)</f>
        <v/>
      </c>
      <c r="G41" s="138" t="e">
        <f>IF(OR('B2. HTT Public Sector Assets'!$C$10=0,D41="[For completion]"),"",D41/'B2. HTT Public Sector Assets'!$C$10)</f>
        <v>#VALUE!</v>
      </c>
      <c r="H41"/>
      <c r="I41" s="51"/>
      <c r="J41" s="51"/>
      <c r="K41" s="51"/>
      <c r="L41" s="49"/>
      <c r="M41" s="49"/>
      <c r="N41" s="49"/>
    </row>
    <row r="42" spans="1:14" s="95" customFormat="1">
      <c r="A42" s="51" t="s">
        <v>2967</v>
      </c>
      <c r="B42" s="133" t="s">
        <v>2951</v>
      </c>
      <c r="C42" s="176" t="s">
        <v>1205</v>
      </c>
      <c r="D42" s="177" t="s">
        <v>1205</v>
      </c>
      <c r="E42"/>
      <c r="F42" s="138" t="str">
        <f>IF(OR('B2. HTT Public Sector Assets'!$C$37=0,C42="[For completion]"),"",C42/'B2. HTT Public Sector Assets'!$C$37)</f>
        <v/>
      </c>
      <c r="G42" s="138" t="e">
        <f>IF(OR('B2. HTT Public Sector Assets'!$C$10=0,D42="[For completion]"),"",D42/'B2. HTT Public Sector Assets'!$C$10)</f>
        <v>#VALUE!</v>
      </c>
      <c r="H42"/>
      <c r="I42" s="51"/>
      <c r="J42" s="51"/>
      <c r="K42" s="51"/>
      <c r="L42" s="49"/>
      <c r="M42" s="49"/>
      <c r="N42" s="49"/>
    </row>
    <row r="43" spans="1:14" s="95" customFormat="1">
      <c r="A43" s="51" t="s">
        <v>2968</v>
      </c>
      <c r="B43" s="178" t="s">
        <v>2952</v>
      </c>
      <c r="C43" s="176" t="s">
        <v>1205</v>
      </c>
      <c r="D43" s="177" t="s">
        <v>1205</v>
      </c>
      <c r="E43"/>
      <c r="F43" s="138" t="str">
        <f>IF(OR('B2. HTT Public Sector Assets'!$C$37=0,C43="[For completion]"),"",C43/'B2. HTT Public Sector Assets'!$C$37)</f>
        <v/>
      </c>
      <c r="G43" s="138" t="e">
        <f>IF(OR('B2. HTT Public Sector Assets'!$C$10=0,D43="[For completion]"),"",D43/'B2. HTT Public Sector Assets'!$C$10)</f>
        <v>#VALUE!</v>
      </c>
      <c r="H43"/>
      <c r="I43" s="51"/>
      <c r="J43" s="51"/>
      <c r="K43" s="51"/>
      <c r="L43" s="49"/>
      <c r="M43" s="49"/>
      <c r="N43" s="49"/>
    </row>
    <row r="44" spans="1:14" s="95" customFormat="1">
      <c r="A44" s="51" t="s">
        <v>2969</v>
      </c>
      <c r="B44" s="178" t="s">
        <v>2953</v>
      </c>
      <c r="C44" s="176" t="s">
        <v>1205</v>
      </c>
      <c r="D44" s="177" t="s">
        <v>1205</v>
      </c>
      <c r="E44"/>
      <c r="F44" s="138" t="str">
        <f>IF(OR('B2. HTT Public Sector Assets'!$C$37=0,C44="[For completion]"),"",C44/'B2. HTT Public Sector Assets'!$C$37)</f>
        <v/>
      </c>
      <c r="G44" s="138" t="e">
        <f>IF(OR('B2. HTT Public Sector Assets'!$C$10=0,D44="[For completion]"),"",D44/'B2. HTT Public Sector Assets'!$C$10)</f>
        <v>#VALUE!</v>
      </c>
      <c r="H44"/>
      <c r="I44" s="51"/>
      <c r="J44" s="51"/>
      <c r="K44" s="51"/>
      <c r="L44" s="49"/>
      <c r="M44" s="49"/>
      <c r="N44" s="49"/>
    </row>
    <row r="45" spans="1:14" s="95" customFormat="1">
      <c r="A45" s="51" t="s">
        <v>2970</v>
      </c>
      <c r="B45" s="178" t="s">
        <v>2954</v>
      </c>
      <c r="C45" s="176" t="s">
        <v>1205</v>
      </c>
      <c r="D45" s="177" t="s">
        <v>1205</v>
      </c>
      <c r="E45"/>
      <c r="F45" s="138" t="str">
        <f>IF(OR('B2. HTT Public Sector Assets'!$C$37=0,C45="[For completion]"),"",C45/'B2. HTT Public Sector Assets'!$C$37)</f>
        <v/>
      </c>
      <c r="G45" s="138" t="e">
        <f>IF(OR('B2. HTT Public Sector Assets'!$C$10=0,D45="[For completion]"),"",D45/'B2. HTT Public Sector Assets'!$C$10)</f>
        <v>#VALUE!</v>
      </c>
      <c r="H45"/>
      <c r="I45" s="51"/>
      <c r="J45" s="51"/>
      <c r="K45" s="51"/>
      <c r="L45" s="49"/>
      <c r="M45" s="49"/>
      <c r="N45" s="49"/>
    </row>
    <row r="46" spans="1:14" s="95" customFormat="1">
      <c r="A46" s="51" t="s">
        <v>2971</v>
      </c>
      <c r="B46" s="68" t="s">
        <v>2759</v>
      </c>
      <c r="C46" s="133">
        <f>SUM(C31,C36,C40)</f>
        <v>0</v>
      </c>
      <c r="D46" s="76">
        <f>SUM(D31,D36,D40)</f>
        <v>0</v>
      </c>
      <c r="E46"/>
      <c r="F46" s="138">
        <f>SUM(F31:F40)</f>
        <v>0</v>
      </c>
      <c r="G46" s="138" t="e">
        <f>SUM(G31:G40)</f>
        <v>#VALUE!</v>
      </c>
      <c r="H46"/>
      <c r="I46" s="51"/>
      <c r="J46" s="51"/>
      <c r="K46" s="51"/>
      <c r="L46" s="49"/>
      <c r="M46" s="49"/>
      <c r="N46" s="49"/>
    </row>
    <row r="47" spans="1:14" s="95" customFormat="1">
      <c r="A47" s="178"/>
      <c r="B47" s="178"/>
      <c r="C47" s="178"/>
      <c r="D47" s="178"/>
      <c r="E47"/>
      <c r="F47" s="68"/>
      <c r="G47" s="68"/>
      <c r="H47"/>
      <c r="I47" s="51"/>
      <c r="J47" s="51"/>
      <c r="K47" s="51"/>
      <c r="L47" s="49"/>
      <c r="M47" s="49"/>
      <c r="N47" s="49"/>
    </row>
    <row r="48" spans="1:14" ht="18.75">
      <c r="A48" s="62"/>
      <c r="B48" s="62" t="s">
        <v>2972</v>
      </c>
      <c r="C48" s="63"/>
      <c r="D48" s="63"/>
      <c r="E48" s="63"/>
      <c r="F48" s="63"/>
      <c r="G48" s="64"/>
      <c r="H48"/>
      <c r="I48" s="68"/>
      <c r="J48" s="57"/>
      <c r="K48" s="57"/>
      <c r="L48" s="57"/>
      <c r="M48" s="57"/>
    </row>
    <row r="49" spans="1:14" ht="15" customHeight="1">
      <c r="A49" s="70"/>
      <c r="B49" s="71" t="s">
        <v>782</v>
      </c>
      <c r="C49" s="70"/>
      <c r="D49" s="70"/>
      <c r="E49" s="70"/>
      <c r="F49" s="73"/>
      <c r="G49" s="73"/>
      <c r="H49"/>
      <c r="I49" s="68"/>
      <c r="J49" s="65"/>
      <c r="K49" s="65"/>
      <c r="L49" s="65"/>
      <c r="M49" s="83"/>
      <c r="N49" s="83"/>
    </row>
    <row r="50" spans="1:14">
      <c r="A50" s="51" t="s">
        <v>2771</v>
      </c>
      <c r="B50" s="51" t="s">
        <v>784</v>
      </c>
      <c r="C50" s="132" t="s">
        <v>1205</v>
      </c>
      <c r="E50" s="68"/>
      <c r="F50" s="68"/>
      <c r="H50"/>
      <c r="I50" s="68"/>
      <c r="L50" s="68"/>
      <c r="M50" s="68"/>
    </row>
    <row r="51" spans="1:14" outlineLevel="1">
      <c r="A51" s="51" t="s">
        <v>2772</v>
      </c>
      <c r="B51" s="80" t="s">
        <v>475</v>
      </c>
      <c r="C51" s="132"/>
      <c r="E51" s="68"/>
      <c r="F51" s="68"/>
      <c r="H51"/>
      <c r="I51" s="68"/>
      <c r="L51" s="68"/>
      <c r="M51" s="68"/>
    </row>
    <row r="52" spans="1:14" outlineLevel="1">
      <c r="A52" s="51" t="s">
        <v>2773</v>
      </c>
      <c r="B52" s="80" t="s">
        <v>477</v>
      </c>
      <c r="C52" s="132"/>
      <c r="E52" s="68"/>
      <c r="F52" s="68"/>
      <c r="H52"/>
      <c r="I52" s="68"/>
      <c r="L52" s="68"/>
      <c r="M52" s="68"/>
    </row>
    <row r="53" spans="1:14" outlineLevel="1">
      <c r="A53" s="51" t="s">
        <v>2774</v>
      </c>
      <c r="E53" s="68"/>
      <c r="F53" s="68"/>
      <c r="H53"/>
      <c r="I53" s="68"/>
      <c r="L53" s="68"/>
      <c r="M53" s="68"/>
    </row>
    <row r="54" spans="1:14" outlineLevel="1">
      <c r="A54" s="51" t="s">
        <v>2775</v>
      </c>
      <c r="E54" s="68"/>
      <c r="F54" s="68"/>
      <c r="H54"/>
      <c r="I54" s="68"/>
      <c r="L54" s="68"/>
      <c r="M54" s="68"/>
    </row>
    <row r="55" spans="1:14" outlineLevel="1">
      <c r="A55" s="51" t="s">
        <v>2776</v>
      </c>
      <c r="E55" s="68"/>
      <c r="F55" s="68"/>
      <c r="H55"/>
      <c r="I55" s="68"/>
      <c r="L55" s="68"/>
      <c r="M55" s="68"/>
    </row>
    <row r="56" spans="1:14" outlineLevel="1">
      <c r="A56" s="51" t="s">
        <v>2777</v>
      </c>
      <c r="E56" s="68"/>
      <c r="F56" s="68"/>
      <c r="H56"/>
      <c r="I56" s="68"/>
      <c r="L56" s="68"/>
      <c r="M56" s="68"/>
    </row>
    <row r="57" spans="1:14" outlineLevel="1">
      <c r="A57" s="51" t="s">
        <v>2778</v>
      </c>
      <c r="E57" s="68"/>
      <c r="F57" s="68"/>
      <c r="H57"/>
      <c r="I57" s="68"/>
      <c r="L57" s="68"/>
      <c r="M57" s="68"/>
    </row>
    <row r="58" spans="1:14">
      <c r="A58" s="70"/>
      <c r="B58" s="70" t="s">
        <v>792</v>
      </c>
      <c r="C58" s="70" t="s">
        <v>651</v>
      </c>
      <c r="D58" s="70" t="s">
        <v>793</v>
      </c>
      <c r="E58" s="70"/>
      <c r="F58" s="70" t="s">
        <v>794</v>
      </c>
      <c r="G58" s="70" t="s">
        <v>795</v>
      </c>
      <c r="H58"/>
      <c r="I58" s="94"/>
      <c r="J58" s="65"/>
      <c r="K58" s="65"/>
      <c r="L58" s="57"/>
      <c r="M58" s="65"/>
      <c r="N58" s="65"/>
    </row>
    <row r="59" spans="1:14">
      <c r="A59" s="51" t="s">
        <v>2779</v>
      </c>
      <c r="B59" s="51" t="s">
        <v>797</v>
      </c>
      <c r="C59" s="131" t="s">
        <v>1205</v>
      </c>
      <c r="D59" s="65"/>
      <c r="E59" s="65"/>
      <c r="F59" s="83"/>
      <c r="G59" s="83"/>
      <c r="H59"/>
      <c r="I59" s="68"/>
      <c r="L59" s="65"/>
      <c r="M59" s="83"/>
      <c r="N59" s="83"/>
    </row>
    <row r="60" spans="1:14">
      <c r="A60" s="65"/>
      <c r="B60" s="94"/>
      <c r="C60" s="65"/>
      <c r="D60" s="65"/>
      <c r="E60" s="65"/>
      <c r="F60" s="83"/>
      <c r="G60" s="83"/>
      <c r="H60"/>
      <c r="I60" s="94"/>
      <c r="J60" s="65"/>
      <c r="K60" s="65"/>
      <c r="L60" s="65"/>
      <c r="M60" s="83"/>
      <c r="N60" s="83"/>
    </row>
    <row r="61" spans="1:14">
      <c r="B61" s="51" t="s">
        <v>656</v>
      </c>
      <c r="C61" s="65"/>
      <c r="D61" s="65"/>
      <c r="E61" s="65"/>
      <c r="F61" s="83"/>
      <c r="G61" s="83"/>
      <c r="H61"/>
      <c r="I61" s="68"/>
      <c r="J61" s="65"/>
      <c r="K61" s="65"/>
      <c r="L61" s="65"/>
      <c r="M61" s="83"/>
      <c r="N61" s="83"/>
    </row>
    <row r="62" spans="1:14">
      <c r="A62" s="51" t="s">
        <v>2780</v>
      </c>
      <c r="B62" s="68" t="s">
        <v>574</v>
      </c>
      <c r="C62" s="131" t="s">
        <v>1205</v>
      </c>
      <c r="D62" s="132" t="s">
        <v>1205</v>
      </c>
      <c r="E62" s="68"/>
      <c r="F62" s="138" t="str">
        <f>IF($C$77=0,"",IF(C62="[for completion]","",C62/$C$77))</f>
        <v/>
      </c>
      <c r="G62" s="138" t="str">
        <f>IF($D$77=0,"",IF(D62="[for completion]","",D62/$D$77))</f>
        <v/>
      </c>
      <c r="H62"/>
      <c r="I62" s="68"/>
      <c r="L62" s="68"/>
      <c r="M62" s="77"/>
      <c r="N62" s="77"/>
    </row>
    <row r="63" spans="1:14">
      <c r="A63" s="51" t="s">
        <v>2781</v>
      </c>
      <c r="B63" s="68" t="s">
        <v>574</v>
      </c>
      <c r="C63" s="131" t="s">
        <v>1205</v>
      </c>
      <c r="D63" s="132" t="s">
        <v>1205</v>
      </c>
      <c r="E63" s="68"/>
      <c r="F63" s="138" t="str">
        <f t="shared" ref="F63:F76" si="0">IF($C$77=0,"",IF(C63="[for completion]","",C63/$C$77))</f>
        <v/>
      </c>
      <c r="G63" s="138" t="str">
        <f t="shared" ref="G63:G76" si="1">IF($D$77=0,"",IF(D63="[for completion]","",D63/$D$77))</f>
        <v/>
      </c>
      <c r="H63"/>
      <c r="I63" s="68"/>
      <c r="L63" s="68"/>
      <c r="M63" s="77"/>
      <c r="N63" s="77"/>
    </row>
    <row r="64" spans="1:14">
      <c r="A64" s="51" t="s">
        <v>2782</v>
      </c>
      <c r="B64" s="68" t="s">
        <v>574</v>
      </c>
      <c r="C64" s="131" t="s">
        <v>1205</v>
      </c>
      <c r="D64" s="132" t="s">
        <v>1205</v>
      </c>
      <c r="F64" s="138" t="str">
        <f t="shared" si="0"/>
        <v/>
      </c>
      <c r="G64" s="138" t="str">
        <f t="shared" si="1"/>
        <v/>
      </c>
      <c r="H64"/>
      <c r="I64" s="68"/>
      <c r="M64" s="77"/>
      <c r="N64" s="77"/>
    </row>
    <row r="65" spans="1:14">
      <c r="A65" s="51" t="s">
        <v>2783</v>
      </c>
      <c r="B65" s="68" t="s">
        <v>574</v>
      </c>
      <c r="C65" s="131" t="s">
        <v>1205</v>
      </c>
      <c r="D65" s="132" t="s">
        <v>1205</v>
      </c>
      <c r="E65" s="87"/>
      <c r="F65" s="138" t="str">
        <f t="shared" si="0"/>
        <v/>
      </c>
      <c r="G65" s="138" t="str">
        <f t="shared" si="1"/>
        <v/>
      </c>
      <c r="H65"/>
      <c r="I65" s="68"/>
      <c r="L65" s="87"/>
      <c r="M65" s="77"/>
      <c r="N65" s="77"/>
    </row>
    <row r="66" spans="1:14">
      <c r="A66" s="51" t="s">
        <v>2784</v>
      </c>
      <c r="B66" s="68" t="s">
        <v>574</v>
      </c>
      <c r="C66" s="131" t="s">
        <v>1205</v>
      </c>
      <c r="D66" s="132" t="s">
        <v>1205</v>
      </c>
      <c r="E66" s="87"/>
      <c r="F66" s="138" t="str">
        <f t="shared" si="0"/>
        <v/>
      </c>
      <c r="G66" s="138" t="str">
        <f t="shared" si="1"/>
        <v/>
      </c>
      <c r="H66"/>
      <c r="I66" s="68"/>
      <c r="L66" s="87"/>
      <c r="M66" s="77"/>
      <c r="N66" s="77"/>
    </row>
    <row r="67" spans="1:14">
      <c r="A67" s="51" t="s">
        <v>2785</v>
      </c>
      <c r="B67" s="68" t="s">
        <v>574</v>
      </c>
      <c r="C67" s="131" t="s">
        <v>1205</v>
      </c>
      <c r="D67" s="132" t="s">
        <v>1205</v>
      </c>
      <c r="E67" s="87"/>
      <c r="F67" s="138" t="str">
        <f t="shared" si="0"/>
        <v/>
      </c>
      <c r="G67" s="138" t="str">
        <f t="shared" si="1"/>
        <v/>
      </c>
      <c r="H67"/>
      <c r="I67" s="68"/>
      <c r="L67" s="87"/>
      <c r="M67" s="77"/>
      <c r="N67" s="77"/>
    </row>
    <row r="68" spans="1:14">
      <c r="A68" s="51" t="s">
        <v>2786</v>
      </c>
      <c r="B68" s="68" t="s">
        <v>574</v>
      </c>
      <c r="C68" s="131" t="s">
        <v>1205</v>
      </c>
      <c r="D68" s="132" t="s">
        <v>1205</v>
      </c>
      <c r="E68" s="87"/>
      <c r="F68" s="138" t="str">
        <f t="shared" si="0"/>
        <v/>
      </c>
      <c r="G68" s="138" t="str">
        <f t="shared" si="1"/>
        <v/>
      </c>
      <c r="H68"/>
      <c r="I68" s="68"/>
      <c r="L68" s="87"/>
      <c r="M68" s="77"/>
      <c r="N68" s="77"/>
    </row>
    <row r="69" spans="1:14">
      <c r="A69" s="51" t="s">
        <v>2787</v>
      </c>
      <c r="B69" s="68" t="s">
        <v>574</v>
      </c>
      <c r="C69" s="131" t="s">
        <v>1205</v>
      </c>
      <c r="D69" s="132" t="s">
        <v>1205</v>
      </c>
      <c r="E69" s="87"/>
      <c r="F69" s="138" t="str">
        <f t="shared" si="0"/>
        <v/>
      </c>
      <c r="G69" s="138" t="str">
        <f t="shared" si="1"/>
        <v/>
      </c>
      <c r="H69"/>
      <c r="I69" s="68"/>
      <c r="L69" s="87"/>
      <c r="M69" s="77"/>
      <c r="N69" s="77"/>
    </row>
    <row r="70" spans="1:14">
      <c r="A70" s="51" t="s">
        <v>2788</v>
      </c>
      <c r="B70" s="68" t="s">
        <v>574</v>
      </c>
      <c r="C70" s="131" t="s">
        <v>1205</v>
      </c>
      <c r="D70" s="132" t="s">
        <v>1205</v>
      </c>
      <c r="E70" s="87"/>
      <c r="F70" s="138" t="str">
        <f t="shared" si="0"/>
        <v/>
      </c>
      <c r="G70" s="138" t="str">
        <f t="shared" si="1"/>
        <v/>
      </c>
      <c r="H70"/>
      <c r="I70" s="68"/>
      <c r="L70" s="87"/>
      <c r="M70" s="77"/>
      <c r="N70" s="77"/>
    </row>
    <row r="71" spans="1:14">
      <c r="A71" s="51" t="s">
        <v>2789</v>
      </c>
      <c r="B71" s="68" t="s">
        <v>574</v>
      </c>
      <c r="C71" s="131" t="s">
        <v>1205</v>
      </c>
      <c r="D71" s="132" t="s">
        <v>1205</v>
      </c>
      <c r="E71" s="87"/>
      <c r="F71" s="138" t="str">
        <f t="shared" si="0"/>
        <v/>
      </c>
      <c r="G71" s="138" t="str">
        <f t="shared" si="1"/>
        <v/>
      </c>
      <c r="H71"/>
      <c r="I71" s="68"/>
      <c r="L71" s="87"/>
      <c r="M71" s="77"/>
      <c r="N71" s="77"/>
    </row>
    <row r="72" spans="1:14">
      <c r="A72" s="51" t="s">
        <v>2790</v>
      </c>
      <c r="B72" s="68" t="s">
        <v>574</v>
      </c>
      <c r="C72" s="131" t="s">
        <v>1205</v>
      </c>
      <c r="D72" s="132" t="s">
        <v>1205</v>
      </c>
      <c r="E72" s="87"/>
      <c r="F72" s="138" t="str">
        <f t="shared" si="0"/>
        <v/>
      </c>
      <c r="G72" s="138" t="str">
        <f t="shared" si="1"/>
        <v/>
      </c>
      <c r="H72"/>
      <c r="I72" s="68"/>
      <c r="L72" s="87"/>
      <c r="M72" s="77"/>
      <c r="N72" s="77"/>
    </row>
    <row r="73" spans="1:14">
      <c r="A73" s="51" t="s">
        <v>2791</v>
      </c>
      <c r="B73" s="68" t="s">
        <v>574</v>
      </c>
      <c r="C73" s="131" t="s">
        <v>1205</v>
      </c>
      <c r="D73" s="132" t="s">
        <v>1205</v>
      </c>
      <c r="E73" s="87"/>
      <c r="F73" s="138" t="str">
        <f t="shared" si="0"/>
        <v/>
      </c>
      <c r="G73" s="138" t="str">
        <f t="shared" si="1"/>
        <v/>
      </c>
      <c r="H73"/>
      <c r="I73" s="68"/>
      <c r="L73" s="87"/>
      <c r="M73" s="77"/>
      <c r="N73" s="77"/>
    </row>
    <row r="74" spans="1:14">
      <c r="A74" s="51" t="s">
        <v>2792</v>
      </c>
      <c r="B74" s="68" t="s">
        <v>574</v>
      </c>
      <c r="C74" s="131" t="s">
        <v>1205</v>
      </c>
      <c r="D74" s="132" t="s">
        <v>1205</v>
      </c>
      <c r="E74" s="87"/>
      <c r="F74" s="138" t="str">
        <f t="shared" si="0"/>
        <v/>
      </c>
      <c r="G74" s="138" t="str">
        <f t="shared" si="1"/>
        <v/>
      </c>
      <c r="H74"/>
      <c r="I74" s="68"/>
      <c r="L74" s="87"/>
      <c r="M74" s="77"/>
      <c r="N74" s="77"/>
    </row>
    <row r="75" spans="1:14">
      <c r="A75" s="51" t="s">
        <v>2793</v>
      </c>
      <c r="B75" s="68" t="s">
        <v>574</v>
      </c>
      <c r="C75" s="131" t="s">
        <v>1205</v>
      </c>
      <c r="D75" s="132" t="s">
        <v>1205</v>
      </c>
      <c r="E75" s="87"/>
      <c r="F75" s="138" t="str">
        <f t="shared" si="0"/>
        <v/>
      </c>
      <c r="G75" s="138" t="str">
        <f t="shared" si="1"/>
        <v/>
      </c>
      <c r="H75"/>
      <c r="I75" s="68"/>
      <c r="L75" s="87"/>
      <c r="M75" s="77"/>
      <c r="N75" s="77"/>
    </row>
    <row r="76" spans="1:14">
      <c r="A76" s="51" t="s">
        <v>2794</v>
      </c>
      <c r="B76" s="68" t="s">
        <v>574</v>
      </c>
      <c r="C76" s="131" t="s">
        <v>1205</v>
      </c>
      <c r="D76" s="132" t="s">
        <v>1205</v>
      </c>
      <c r="E76" s="87"/>
      <c r="F76" s="138" t="str">
        <f t="shared" si="0"/>
        <v/>
      </c>
      <c r="G76" s="138" t="str">
        <f t="shared" si="1"/>
        <v/>
      </c>
      <c r="H76"/>
      <c r="I76" s="68"/>
      <c r="L76" s="87"/>
      <c r="M76" s="77"/>
      <c r="N76" s="77"/>
    </row>
    <row r="77" spans="1:14">
      <c r="A77" s="51" t="s">
        <v>2795</v>
      </c>
      <c r="B77" s="78" t="s">
        <v>140</v>
      </c>
      <c r="C77" s="133">
        <f>SUM(C62:C76)</f>
        <v>0</v>
      </c>
      <c r="D77" s="76">
        <f>SUM(D62:D76)</f>
        <v>0</v>
      </c>
      <c r="E77" s="87"/>
      <c r="F77" s="139">
        <f>SUM(F62:F76)</f>
        <v>0</v>
      </c>
      <c r="G77" s="139">
        <f>SUM(G62:G76)</f>
        <v>0</v>
      </c>
      <c r="H77"/>
      <c r="I77" s="78"/>
      <c r="J77" s="68"/>
      <c r="K77" s="68"/>
      <c r="L77" s="87"/>
      <c r="M77" s="79"/>
      <c r="N77" s="79"/>
    </row>
    <row r="78" spans="1:14">
      <c r="A78" s="70"/>
      <c r="B78" s="71" t="s">
        <v>814</v>
      </c>
      <c r="C78" s="70" t="s">
        <v>109</v>
      </c>
      <c r="D78" s="70"/>
      <c r="E78" s="72"/>
      <c r="F78" s="70" t="s">
        <v>794</v>
      </c>
      <c r="G78" s="70"/>
      <c r="H78"/>
      <c r="I78" s="94"/>
      <c r="J78" s="65"/>
      <c r="K78" s="65"/>
      <c r="L78" s="57"/>
      <c r="M78" s="65"/>
      <c r="N78" s="65"/>
    </row>
    <row r="79" spans="1:14">
      <c r="A79" s="51" t="s">
        <v>2796</v>
      </c>
      <c r="B79" s="68" t="s">
        <v>816</v>
      </c>
      <c r="C79" s="131" t="s">
        <v>1205</v>
      </c>
      <c r="E79" s="96"/>
      <c r="F79" s="138" t="str">
        <f>IF($C$82=0,"",IF(C79="[for completion]","",C79/$C$82))</f>
        <v/>
      </c>
      <c r="G79" s="76"/>
      <c r="H79"/>
      <c r="I79" s="68"/>
      <c r="L79" s="96"/>
      <c r="M79" s="77"/>
      <c r="N79" s="76"/>
    </row>
    <row r="80" spans="1:14">
      <c r="A80" s="51" t="s">
        <v>2797</v>
      </c>
      <c r="B80" s="68" t="s">
        <v>818</v>
      </c>
      <c r="C80" s="131" t="s">
        <v>1205</v>
      </c>
      <c r="E80" s="96"/>
      <c r="F80" s="138" t="str">
        <f>IF($C$82=0,"",IF(C80="[for completion]","",C80/$C$82))</f>
        <v/>
      </c>
      <c r="G80" s="76"/>
      <c r="H80"/>
      <c r="I80" s="68"/>
      <c r="L80" s="96"/>
      <c r="M80" s="77"/>
      <c r="N80" s="76"/>
    </row>
    <row r="81" spans="1:14">
      <c r="A81" s="51" t="s">
        <v>2798</v>
      </c>
      <c r="B81" s="68" t="s">
        <v>138</v>
      </c>
      <c r="C81" s="131" t="s">
        <v>1205</v>
      </c>
      <c r="E81" s="87"/>
      <c r="F81" s="138" t="str">
        <f>IF($C$82=0,"",IF(C81="[for completion]","",C81/$C$82))</f>
        <v/>
      </c>
      <c r="G81" s="76"/>
      <c r="H81"/>
      <c r="I81" s="68"/>
      <c r="L81" s="87"/>
      <c r="M81" s="77"/>
      <c r="N81" s="76"/>
    </row>
    <row r="82" spans="1:14">
      <c r="A82" s="51" t="s">
        <v>2799</v>
      </c>
      <c r="B82" s="78" t="s">
        <v>140</v>
      </c>
      <c r="C82" s="133">
        <f>SUM(C79:C81)</f>
        <v>0</v>
      </c>
      <c r="D82" s="68"/>
      <c r="E82" s="87"/>
      <c r="F82" s="139">
        <f>SUM(F79:F81)</f>
        <v>0</v>
      </c>
      <c r="G82" s="76"/>
      <c r="H82"/>
      <c r="I82" s="68"/>
      <c r="L82" s="87"/>
      <c r="M82" s="77"/>
      <c r="N82" s="76"/>
    </row>
    <row r="83" spans="1:14" outlineLevel="1">
      <c r="A83" s="51" t="s">
        <v>2800</v>
      </c>
      <c r="B83" s="78"/>
      <c r="C83" s="68"/>
      <c r="D83" s="68"/>
      <c r="E83" s="87"/>
      <c r="F83" s="79"/>
      <c r="G83" s="76"/>
      <c r="H83"/>
      <c r="I83" s="68"/>
      <c r="L83" s="87"/>
      <c r="M83" s="77"/>
      <c r="N83" s="76"/>
    </row>
    <row r="84" spans="1:14" outlineLevel="1">
      <c r="A84" s="51" t="s">
        <v>2801</v>
      </c>
      <c r="B84" s="78"/>
      <c r="C84" s="68"/>
      <c r="D84" s="68"/>
      <c r="E84" s="87"/>
      <c r="F84" s="79"/>
      <c r="G84" s="76"/>
      <c r="H84"/>
      <c r="I84" s="68"/>
      <c r="L84" s="87"/>
      <c r="M84" s="77"/>
      <c r="N84" s="76"/>
    </row>
    <row r="85" spans="1:14" outlineLevel="1">
      <c r="A85" s="51" t="s">
        <v>2802</v>
      </c>
      <c r="B85" s="68"/>
      <c r="E85" s="87"/>
      <c r="F85" s="77"/>
      <c r="G85" s="76"/>
      <c r="H85"/>
      <c r="I85" s="68"/>
      <c r="L85" s="87"/>
      <c r="M85" s="77"/>
      <c r="N85" s="76"/>
    </row>
    <row r="86" spans="1:14" outlineLevel="1">
      <c r="A86" s="51" t="s">
        <v>2803</v>
      </c>
      <c r="B86" s="68"/>
      <c r="E86" s="87"/>
      <c r="F86" s="77"/>
      <c r="G86" s="76"/>
      <c r="H86"/>
      <c r="I86" s="68"/>
      <c r="L86" s="87"/>
      <c r="M86" s="77"/>
      <c r="N86" s="76"/>
    </row>
    <row r="87" spans="1:14" outlineLevel="1">
      <c r="A87" s="51" t="s">
        <v>2804</v>
      </c>
      <c r="B87" s="68"/>
      <c r="E87" s="87"/>
      <c r="F87" s="77"/>
      <c r="G87" s="76"/>
      <c r="H87"/>
      <c r="I87" s="68"/>
      <c r="L87" s="87"/>
      <c r="M87" s="77"/>
      <c r="N87" s="76"/>
    </row>
    <row r="88" spans="1:14" ht="15" customHeight="1">
      <c r="A88" s="70"/>
      <c r="B88" s="71" t="s">
        <v>491</v>
      </c>
      <c r="C88" s="70" t="s">
        <v>794</v>
      </c>
      <c r="D88" s="70"/>
      <c r="E88" s="72"/>
      <c r="F88" s="73"/>
      <c r="G88" s="73"/>
      <c r="H88"/>
      <c r="I88" s="94"/>
      <c r="J88" s="65"/>
      <c r="K88" s="65"/>
      <c r="L88" s="57"/>
      <c r="M88" s="83"/>
      <c r="N88" s="83"/>
    </row>
    <row r="89" spans="1:14">
      <c r="A89" s="51" t="s">
        <v>2805</v>
      </c>
      <c r="B89" s="93" t="s">
        <v>493</v>
      </c>
      <c r="C89" s="128">
        <f>SUM(C90:C116)</f>
        <v>0</v>
      </c>
      <c r="G89" s="51"/>
      <c r="H89"/>
      <c r="I89" s="57"/>
      <c r="N89" s="51"/>
    </row>
    <row r="90" spans="1:14">
      <c r="A90" s="51" t="s">
        <v>2806</v>
      </c>
      <c r="B90" s="51" t="s">
        <v>495</v>
      </c>
      <c r="C90" s="128" t="s">
        <v>1205</v>
      </c>
      <c r="G90" s="51"/>
      <c r="H90"/>
      <c r="N90" s="51"/>
    </row>
    <row r="91" spans="1:14">
      <c r="A91" s="51" t="s">
        <v>2807</v>
      </c>
      <c r="B91" s="51" t="s">
        <v>497</v>
      </c>
      <c r="C91" s="128" t="s">
        <v>1205</v>
      </c>
      <c r="G91" s="51"/>
      <c r="H91"/>
      <c r="N91" s="51"/>
    </row>
    <row r="92" spans="1:14">
      <c r="A92" s="51" t="s">
        <v>2808</v>
      </c>
      <c r="B92" s="51" t="s">
        <v>499</v>
      </c>
      <c r="C92" s="128" t="s">
        <v>1205</v>
      </c>
      <c r="G92" s="51"/>
      <c r="H92"/>
      <c r="N92" s="51"/>
    </row>
    <row r="93" spans="1:14">
      <c r="A93" s="51" t="s">
        <v>2809</v>
      </c>
      <c r="B93" s="51" t="s">
        <v>501</v>
      </c>
      <c r="C93" s="128" t="s">
        <v>1205</v>
      </c>
      <c r="G93" s="51"/>
      <c r="H93"/>
      <c r="N93" s="51"/>
    </row>
    <row r="94" spans="1:14">
      <c r="A94" s="51" t="s">
        <v>2810</v>
      </c>
      <c r="B94" s="51" t="s">
        <v>503</v>
      </c>
      <c r="C94" s="128" t="s">
        <v>1205</v>
      </c>
      <c r="G94" s="51"/>
      <c r="H94"/>
      <c r="N94" s="51"/>
    </row>
    <row r="95" spans="1:14">
      <c r="A95" s="51" t="s">
        <v>2811</v>
      </c>
      <c r="B95" s="51" t="s">
        <v>2273</v>
      </c>
      <c r="C95" s="128" t="s">
        <v>1205</v>
      </c>
      <c r="G95" s="51"/>
      <c r="H95"/>
      <c r="N95" s="51"/>
    </row>
    <row r="96" spans="1:14">
      <c r="A96" s="51" t="s">
        <v>2812</v>
      </c>
      <c r="B96" s="51" t="s">
        <v>506</v>
      </c>
      <c r="C96" s="128" t="s">
        <v>1205</v>
      </c>
      <c r="G96" s="51"/>
      <c r="H96"/>
      <c r="N96" s="51"/>
    </row>
    <row r="97" spans="1:14">
      <c r="A97" s="51" t="s">
        <v>2813</v>
      </c>
      <c r="B97" s="51" t="s">
        <v>508</v>
      </c>
      <c r="C97" s="128" t="s">
        <v>1205</v>
      </c>
      <c r="G97" s="51"/>
      <c r="H97"/>
      <c r="N97" s="51"/>
    </row>
    <row r="98" spans="1:14">
      <c r="A98" s="51" t="s">
        <v>2814</v>
      </c>
      <c r="B98" s="51" t="s">
        <v>510</v>
      </c>
      <c r="C98" s="128" t="s">
        <v>1205</v>
      </c>
      <c r="G98" s="51"/>
      <c r="H98"/>
      <c r="N98" s="51"/>
    </row>
    <row r="99" spans="1:14">
      <c r="A99" s="51" t="s">
        <v>2815</v>
      </c>
      <c r="B99" s="51" t="s">
        <v>512</v>
      </c>
      <c r="C99" s="128" t="s">
        <v>1205</v>
      </c>
      <c r="G99" s="51"/>
      <c r="H99"/>
      <c r="N99" s="51"/>
    </row>
    <row r="100" spans="1:14">
      <c r="A100" s="51" t="s">
        <v>2816</v>
      </c>
      <c r="B100" s="51" t="s">
        <v>514</v>
      </c>
      <c r="C100" s="128" t="s">
        <v>1205</v>
      </c>
      <c r="G100" s="51"/>
      <c r="H100"/>
      <c r="N100" s="51"/>
    </row>
    <row r="101" spans="1:14">
      <c r="A101" s="51" t="s">
        <v>2817</v>
      </c>
      <c r="B101" s="51" t="s">
        <v>516</v>
      </c>
      <c r="C101" s="128" t="s">
        <v>1205</v>
      </c>
      <c r="G101" s="51"/>
      <c r="H101"/>
      <c r="N101" s="51"/>
    </row>
    <row r="102" spans="1:14">
      <c r="A102" s="51" t="s">
        <v>2818</v>
      </c>
      <c r="B102" s="51" t="s">
        <v>518</v>
      </c>
      <c r="C102" s="128" t="s">
        <v>1205</v>
      </c>
      <c r="G102" s="51"/>
      <c r="H102"/>
      <c r="N102" s="51"/>
    </row>
    <row r="103" spans="1:14">
      <c r="A103" s="51" t="s">
        <v>2819</v>
      </c>
      <c r="B103" s="51" t="s">
        <v>520</v>
      </c>
      <c r="C103" s="128" t="s">
        <v>1205</v>
      </c>
      <c r="G103" s="51"/>
      <c r="H103"/>
      <c r="N103" s="51"/>
    </row>
    <row r="104" spans="1:14">
      <c r="A104" s="51" t="s">
        <v>2820</v>
      </c>
      <c r="B104" s="51" t="s">
        <v>522</v>
      </c>
      <c r="C104" s="128" t="s">
        <v>1205</v>
      </c>
      <c r="G104" s="51"/>
      <c r="H104"/>
      <c r="N104" s="51"/>
    </row>
    <row r="105" spans="1:14">
      <c r="A105" s="51" t="s">
        <v>2821</v>
      </c>
      <c r="B105" s="51" t="s">
        <v>3</v>
      </c>
      <c r="C105" s="128" t="s">
        <v>1205</v>
      </c>
      <c r="G105" s="51"/>
      <c r="H105"/>
      <c r="N105" s="51"/>
    </row>
    <row r="106" spans="1:14">
      <c r="A106" s="51" t="s">
        <v>2822</v>
      </c>
      <c r="B106" s="51" t="s">
        <v>525</v>
      </c>
      <c r="C106" s="128" t="s">
        <v>1205</v>
      </c>
      <c r="G106" s="51"/>
      <c r="H106"/>
      <c r="N106" s="51"/>
    </row>
    <row r="107" spans="1:14">
      <c r="A107" s="51" t="s">
        <v>2823</v>
      </c>
      <c r="B107" s="51" t="s">
        <v>527</v>
      </c>
      <c r="C107" s="128" t="s">
        <v>1205</v>
      </c>
      <c r="G107" s="51"/>
      <c r="H107"/>
      <c r="N107" s="51"/>
    </row>
    <row r="108" spans="1:14">
      <c r="A108" s="51" t="s">
        <v>2824</v>
      </c>
      <c r="B108" s="51" t="s">
        <v>529</v>
      </c>
      <c r="C108" s="128" t="s">
        <v>1205</v>
      </c>
      <c r="G108" s="51"/>
      <c r="H108"/>
      <c r="N108" s="51"/>
    </row>
    <row r="109" spans="1:14">
      <c r="A109" s="51" t="s">
        <v>2825</v>
      </c>
      <c r="B109" s="51" t="s">
        <v>531</v>
      </c>
      <c r="C109" s="128" t="s">
        <v>1205</v>
      </c>
      <c r="G109" s="51"/>
      <c r="H109"/>
      <c r="N109" s="51"/>
    </row>
    <row r="110" spans="1:14">
      <c r="A110" s="51" t="s">
        <v>2826</v>
      </c>
      <c r="B110" s="51" t="s">
        <v>533</v>
      </c>
      <c r="C110" s="128" t="s">
        <v>1205</v>
      </c>
      <c r="G110" s="51"/>
      <c r="H110"/>
      <c r="N110" s="51"/>
    </row>
    <row r="111" spans="1:14">
      <c r="A111" s="51" t="s">
        <v>2827</v>
      </c>
      <c r="B111" s="51" t="s">
        <v>535</v>
      </c>
      <c r="C111" s="128" t="s">
        <v>1205</v>
      </c>
      <c r="G111" s="51"/>
      <c r="H111"/>
      <c r="N111" s="51"/>
    </row>
    <row r="112" spans="1:14">
      <c r="A112" s="51" t="s">
        <v>2828</v>
      </c>
      <c r="B112" s="51" t="s">
        <v>537</v>
      </c>
      <c r="C112" s="128" t="s">
        <v>1205</v>
      </c>
      <c r="G112" s="51"/>
      <c r="H112"/>
      <c r="N112" s="51"/>
    </row>
    <row r="113" spans="1:14">
      <c r="A113" s="51" t="s">
        <v>2829</v>
      </c>
      <c r="B113" s="51" t="s">
        <v>539</v>
      </c>
      <c r="C113" s="128" t="s">
        <v>1205</v>
      </c>
      <c r="G113" s="51"/>
      <c r="H113"/>
      <c r="N113" s="51"/>
    </row>
    <row r="114" spans="1:14">
      <c r="A114" s="51" t="s">
        <v>2830</v>
      </c>
      <c r="B114" s="51" t="s">
        <v>541</v>
      </c>
      <c r="C114" s="128" t="s">
        <v>1205</v>
      </c>
      <c r="G114" s="51"/>
      <c r="H114"/>
      <c r="N114" s="51"/>
    </row>
    <row r="115" spans="1:14">
      <c r="A115" s="51" t="s">
        <v>2831</v>
      </c>
      <c r="B115" s="51" t="s">
        <v>543</v>
      </c>
      <c r="C115" s="128" t="s">
        <v>1205</v>
      </c>
      <c r="G115" s="51"/>
      <c r="H115"/>
      <c r="N115" s="51"/>
    </row>
    <row r="116" spans="1:14">
      <c r="A116" s="51" t="s">
        <v>2832</v>
      </c>
      <c r="B116" s="51" t="s">
        <v>6</v>
      </c>
      <c r="C116" s="128" t="s">
        <v>1205</v>
      </c>
      <c r="G116" s="51"/>
      <c r="H116"/>
      <c r="N116" s="51"/>
    </row>
    <row r="117" spans="1:14">
      <c r="A117" s="51" t="s">
        <v>2833</v>
      </c>
      <c r="B117" s="93" t="s">
        <v>308</v>
      </c>
      <c r="C117" s="128">
        <f>SUM(C118:C120)</f>
        <v>0</v>
      </c>
      <c r="G117" s="51"/>
      <c r="H117"/>
      <c r="I117" s="57"/>
      <c r="N117" s="51"/>
    </row>
    <row r="118" spans="1:14">
      <c r="A118" s="51" t="s">
        <v>2834</v>
      </c>
      <c r="B118" s="51" t="s">
        <v>549</v>
      </c>
      <c r="C118" s="128" t="s">
        <v>1205</v>
      </c>
      <c r="G118" s="51"/>
      <c r="H118"/>
      <c r="N118" s="51"/>
    </row>
    <row r="119" spans="1:14">
      <c r="A119" s="51" t="s">
        <v>2835</v>
      </c>
      <c r="B119" s="51" t="s">
        <v>551</v>
      </c>
      <c r="C119" s="128" t="s">
        <v>1205</v>
      </c>
      <c r="G119" s="51"/>
      <c r="H119"/>
      <c r="N119" s="51"/>
    </row>
    <row r="120" spans="1:14">
      <c r="A120" s="51" t="s">
        <v>2836</v>
      </c>
      <c r="B120" s="51" t="s">
        <v>2</v>
      </c>
      <c r="C120" s="128" t="s">
        <v>1205</v>
      </c>
      <c r="G120" s="51"/>
      <c r="H120"/>
      <c r="N120" s="51"/>
    </row>
    <row r="121" spans="1:14">
      <c r="A121" s="51" t="s">
        <v>2837</v>
      </c>
      <c r="B121" s="93" t="s">
        <v>138</v>
      </c>
      <c r="C121" s="128">
        <f>SUM(C122:C132)</f>
        <v>0</v>
      </c>
      <c r="G121" s="51"/>
      <c r="H121"/>
      <c r="I121" s="57"/>
      <c r="N121" s="51"/>
    </row>
    <row r="122" spans="1:14">
      <c r="A122" s="51" t="s">
        <v>2838</v>
      </c>
      <c r="B122" s="68" t="s">
        <v>310</v>
      </c>
      <c r="C122" s="128" t="s">
        <v>1205</v>
      </c>
      <c r="G122" s="51"/>
      <c r="H122"/>
      <c r="I122" s="68"/>
      <c r="N122" s="51"/>
    </row>
    <row r="123" spans="1:14">
      <c r="A123" s="51" t="s">
        <v>2839</v>
      </c>
      <c r="B123" s="51" t="s">
        <v>546</v>
      </c>
      <c r="C123" s="128" t="s">
        <v>1205</v>
      </c>
      <c r="G123" s="51"/>
      <c r="H123"/>
      <c r="I123" s="68"/>
      <c r="N123" s="51"/>
    </row>
    <row r="124" spans="1:14">
      <c r="A124" s="51" t="s">
        <v>2840</v>
      </c>
      <c r="B124" s="68" t="s">
        <v>312</v>
      </c>
      <c r="C124" s="128" t="s">
        <v>1205</v>
      </c>
      <c r="G124" s="51"/>
      <c r="H124"/>
      <c r="I124" s="68"/>
      <c r="N124" s="51"/>
    </row>
    <row r="125" spans="1:14">
      <c r="A125" s="51" t="s">
        <v>2841</v>
      </c>
      <c r="B125" s="68" t="s">
        <v>314</v>
      </c>
      <c r="C125" s="128" t="s">
        <v>1205</v>
      </c>
      <c r="G125" s="51"/>
      <c r="H125"/>
      <c r="I125" s="68"/>
      <c r="N125" s="51"/>
    </row>
    <row r="126" spans="1:14">
      <c r="A126" s="51" t="s">
        <v>2842</v>
      </c>
      <c r="B126" s="68" t="s">
        <v>12</v>
      </c>
      <c r="C126" s="128" t="s">
        <v>1205</v>
      </c>
      <c r="G126" s="51"/>
      <c r="H126"/>
      <c r="I126" s="68"/>
      <c r="N126" s="51"/>
    </row>
    <row r="127" spans="1:14">
      <c r="A127" s="51" t="s">
        <v>2843</v>
      </c>
      <c r="B127" s="68" t="s">
        <v>317</v>
      </c>
      <c r="C127" s="128" t="s">
        <v>1205</v>
      </c>
      <c r="G127" s="51"/>
      <c r="H127"/>
      <c r="I127" s="68"/>
      <c r="N127" s="51"/>
    </row>
    <row r="128" spans="1:14">
      <c r="A128" s="51" t="s">
        <v>2844</v>
      </c>
      <c r="B128" s="68" t="s">
        <v>319</v>
      </c>
      <c r="C128" s="128" t="s">
        <v>1205</v>
      </c>
      <c r="G128" s="51"/>
      <c r="H128"/>
      <c r="I128" s="68"/>
      <c r="N128" s="51"/>
    </row>
    <row r="129" spans="1:14">
      <c r="A129" s="51" t="s">
        <v>2845</v>
      </c>
      <c r="B129" s="68" t="s">
        <v>321</v>
      </c>
      <c r="C129" s="128" t="s">
        <v>1205</v>
      </c>
      <c r="G129" s="51"/>
      <c r="H129"/>
      <c r="I129" s="68"/>
      <c r="N129" s="51"/>
    </row>
    <row r="130" spans="1:14">
      <c r="A130" s="51" t="s">
        <v>2846</v>
      </c>
      <c r="B130" s="68" t="s">
        <v>323</v>
      </c>
      <c r="C130" s="128" t="s">
        <v>1205</v>
      </c>
      <c r="G130" s="51"/>
      <c r="H130"/>
      <c r="I130" s="68"/>
      <c r="N130" s="51"/>
    </row>
    <row r="131" spans="1:14">
      <c r="A131" s="51" t="s">
        <v>2847</v>
      </c>
      <c r="B131" s="68" t="s">
        <v>325</v>
      </c>
      <c r="C131" s="128" t="s">
        <v>1205</v>
      </c>
      <c r="G131" s="51"/>
      <c r="H131"/>
      <c r="I131" s="68"/>
      <c r="N131" s="51"/>
    </row>
    <row r="132" spans="1:14">
      <c r="A132" s="51" t="s">
        <v>2848</v>
      </c>
      <c r="B132" s="68" t="s">
        <v>138</v>
      </c>
      <c r="C132" s="128" t="s">
        <v>1205</v>
      </c>
      <c r="G132" s="51"/>
      <c r="H132"/>
      <c r="I132" s="68"/>
      <c r="N132" s="51"/>
    </row>
    <row r="133" spans="1:14" outlineLevel="1">
      <c r="A133" s="51" t="s">
        <v>2849</v>
      </c>
      <c r="B133" s="80" t="s">
        <v>142</v>
      </c>
      <c r="C133" s="128"/>
      <c r="G133" s="51"/>
      <c r="H133"/>
      <c r="I133" s="68"/>
      <c r="N133" s="51"/>
    </row>
    <row r="134" spans="1:14" outlineLevel="1">
      <c r="A134" s="51" t="s">
        <v>2850</v>
      </c>
      <c r="B134" s="80" t="s">
        <v>142</v>
      </c>
      <c r="C134" s="128"/>
      <c r="G134" s="51"/>
      <c r="H134"/>
      <c r="I134" s="68"/>
      <c r="N134" s="51"/>
    </row>
    <row r="135" spans="1:14" outlineLevel="1">
      <c r="A135" s="51" t="s">
        <v>2851</v>
      </c>
      <c r="B135" s="80" t="s">
        <v>142</v>
      </c>
      <c r="C135" s="128"/>
      <c r="G135" s="51"/>
      <c r="H135"/>
      <c r="I135" s="68"/>
      <c r="N135" s="51"/>
    </row>
    <row r="136" spans="1:14" outlineLevel="1">
      <c r="A136" s="51" t="s">
        <v>2852</v>
      </c>
      <c r="B136" s="80" t="s">
        <v>142</v>
      </c>
      <c r="C136" s="128"/>
      <c r="G136" s="51"/>
      <c r="H136"/>
      <c r="I136" s="68"/>
      <c r="N136" s="51"/>
    </row>
    <row r="137" spans="1:14" outlineLevel="1">
      <c r="A137" s="51" t="s">
        <v>2853</v>
      </c>
      <c r="B137" s="80" t="s">
        <v>142</v>
      </c>
      <c r="C137" s="128"/>
      <c r="G137" s="51"/>
      <c r="H137"/>
      <c r="I137" s="68"/>
      <c r="N137" s="51"/>
    </row>
    <row r="138" spans="1:14" outlineLevel="1">
      <c r="A138" s="51" t="s">
        <v>2854</v>
      </c>
      <c r="B138" s="80" t="s">
        <v>142</v>
      </c>
      <c r="C138" s="128"/>
      <c r="G138" s="51"/>
      <c r="H138"/>
      <c r="I138" s="68"/>
      <c r="N138" s="51"/>
    </row>
    <row r="139" spans="1:14" outlineLevel="1">
      <c r="A139" s="51" t="s">
        <v>2855</v>
      </c>
      <c r="B139" s="80" t="s">
        <v>142</v>
      </c>
      <c r="C139" s="128"/>
      <c r="G139" s="51"/>
      <c r="H139"/>
      <c r="I139" s="68"/>
      <c r="N139" s="51"/>
    </row>
    <row r="140" spans="1:14" outlineLevel="1">
      <c r="A140" s="51" t="s">
        <v>2856</v>
      </c>
      <c r="B140" s="80" t="s">
        <v>142</v>
      </c>
      <c r="C140" s="128"/>
      <c r="G140" s="51"/>
      <c r="H140"/>
      <c r="I140" s="68"/>
      <c r="N140" s="51"/>
    </row>
    <row r="141" spans="1:14" outlineLevel="1">
      <c r="A141" s="51" t="s">
        <v>2857</v>
      </c>
      <c r="B141" s="80" t="s">
        <v>142</v>
      </c>
      <c r="C141" s="128"/>
      <c r="G141" s="51"/>
      <c r="H141"/>
      <c r="I141" s="68"/>
      <c r="N141" s="51"/>
    </row>
    <row r="142" spans="1:14" outlineLevel="1">
      <c r="A142" s="51" t="s">
        <v>2858</v>
      </c>
      <c r="B142" s="80" t="s">
        <v>142</v>
      </c>
      <c r="C142" s="128"/>
      <c r="G142" s="51"/>
      <c r="H142"/>
      <c r="I142" s="68"/>
      <c r="N142" s="51"/>
    </row>
    <row r="143" spans="1:14" ht="15" customHeight="1">
      <c r="A143" s="70"/>
      <c r="B143" s="137" t="s">
        <v>1539</v>
      </c>
      <c r="C143" s="129" t="s">
        <v>794</v>
      </c>
      <c r="D143" s="70"/>
      <c r="E143" s="72"/>
      <c r="F143" s="70"/>
      <c r="G143" s="73"/>
      <c r="H143"/>
      <c r="I143" s="94"/>
      <c r="J143" s="65"/>
      <c r="K143" s="65"/>
      <c r="L143" s="57"/>
      <c r="M143" s="65"/>
      <c r="N143" s="83"/>
    </row>
    <row r="144" spans="1:14">
      <c r="A144" s="51" t="s">
        <v>2859</v>
      </c>
      <c r="B144" s="68" t="s">
        <v>1205</v>
      </c>
      <c r="C144" s="128" t="s">
        <v>1205</v>
      </c>
      <c r="G144" s="51"/>
      <c r="H144"/>
      <c r="I144" s="68"/>
      <c r="N144" s="51"/>
    </row>
    <row r="145" spans="1:14">
      <c r="A145" s="51" t="s">
        <v>2860</v>
      </c>
      <c r="B145" s="68"/>
      <c r="C145" s="128"/>
      <c r="G145" s="51"/>
      <c r="H145"/>
      <c r="I145" s="68"/>
      <c r="N145" s="51"/>
    </row>
    <row r="146" spans="1:14">
      <c r="A146" s="51" t="s">
        <v>2861</v>
      </c>
      <c r="B146" s="68"/>
      <c r="C146" s="128"/>
      <c r="G146" s="51"/>
      <c r="H146"/>
      <c r="I146" s="68"/>
      <c r="N146" s="51"/>
    </row>
    <row r="147" spans="1:14">
      <c r="A147" s="51" t="s">
        <v>2862</v>
      </c>
      <c r="B147" s="68"/>
      <c r="C147" s="128"/>
      <c r="G147" s="51"/>
      <c r="H147"/>
      <c r="I147" s="68"/>
      <c r="N147" s="51"/>
    </row>
    <row r="148" spans="1:14">
      <c r="A148" s="51" t="s">
        <v>2863</v>
      </c>
      <c r="B148" s="68"/>
      <c r="C148" s="128"/>
      <c r="G148" s="51"/>
      <c r="H148"/>
      <c r="I148" s="68"/>
      <c r="N148" s="51"/>
    </row>
    <row r="149" spans="1:14">
      <c r="A149" s="51" t="s">
        <v>2864</v>
      </c>
      <c r="B149" s="68"/>
      <c r="C149" s="128"/>
      <c r="G149" s="51"/>
      <c r="H149"/>
      <c r="I149" s="68"/>
      <c r="N149" s="51"/>
    </row>
    <row r="150" spans="1:14">
      <c r="A150" s="51" t="s">
        <v>2865</v>
      </c>
      <c r="B150" s="68"/>
      <c r="C150" s="128"/>
      <c r="G150" s="51"/>
      <c r="H150"/>
      <c r="I150" s="68"/>
      <c r="N150" s="51"/>
    </row>
    <row r="151" spans="1:14">
      <c r="A151" s="51" t="s">
        <v>2866</v>
      </c>
      <c r="B151" s="68"/>
      <c r="C151" s="128"/>
      <c r="G151" s="51"/>
      <c r="H151"/>
      <c r="I151" s="68"/>
      <c r="N151" s="51"/>
    </row>
    <row r="152" spans="1:14">
      <c r="A152" s="51" t="s">
        <v>2867</v>
      </c>
      <c r="B152" s="68"/>
      <c r="C152" s="128"/>
      <c r="G152" s="51"/>
      <c r="H152"/>
      <c r="I152" s="68"/>
      <c r="N152" s="51"/>
    </row>
    <row r="153" spans="1:14">
      <c r="A153" s="51" t="s">
        <v>2868</v>
      </c>
      <c r="B153" s="68"/>
      <c r="C153" s="128"/>
      <c r="G153" s="51"/>
      <c r="H153"/>
      <c r="I153" s="68"/>
      <c r="N153" s="51"/>
    </row>
    <row r="154" spans="1:14">
      <c r="A154" s="51" t="s">
        <v>2869</v>
      </c>
      <c r="B154" s="68"/>
      <c r="C154" s="128"/>
      <c r="G154" s="51"/>
      <c r="H154"/>
      <c r="I154" s="68"/>
      <c r="N154" s="51"/>
    </row>
    <row r="155" spans="1:14">
      <c r="A155" s="51" t="s">
        <v>2870</v>
      </c>
      <c r="B155" s="68"/>
      <c r="C155" s="128"/>
      <c r="G155" s="51"/>
      <c r="H155"/>
      <c r="I155" s="68"/>
      <c r="N155" s="51"/>
    </row>
    <row r="156" spans="1:14">
      <c r="A156" s="51" t="s">
        <v>2871</v>
      </c>
      <c r="B156" s="68"/>
      <c r="C156" s="128"/>
      <c r="G156" s="51"/>
      <c r="H156"/>
      <c r="I156" s="68"/>
      <c r="N156" s="51"/>
    </row>
    <row r="157" spans="1:14">
      <c r="A157" s="51" t="s">
        <v>2872</v>
      </c>
      <c r="B157" s="68"/>
      <c r="C157" s="128"/>
      <c r="G157" s="51"/>
      <c r="H157"/>
      <c r="I157" s="68"/>
      <c r="N157" s="51"/>
    </row>
    <row r="158" spans="1:14">
      <c r="A158" s="51" t="s">
        <v>2873</v>
      </c>
      <c r="B158" s="68"/>
      <c r="C158" s="128"/>
      <c r="G158" s="51"/>
      <c r="H158"/>
      <c r="I158" s="68"/>
      <c r="N158" s="51"/>
    </row>
    <row r="159" spans="1:14">
      <c r="A159" s="51" t="s">
        <v>2874</v>
      </c>
      <c r="B159" s="68"/>
      <c r="C159" s="128"/>
      <c r="G159" s="51"/>
      <c r="H159"/>
      <c r="I159" s="68"/>
      <c r="N159" s="51"/>
    </row>
    <row r="160" spans="1:14">
      <c r="A160" s="51" t="s">
        <v>2875</v>
      </c>
      <c r="B160" s="68"/>
      <c r="C160" s="128"/>
      <c r="G160" s="51"/>
      <c r="H160"/>
      <c r="I160" s="68"/>
      <c r="N160" s="51"/>
    </row>
    <row r="161" spans="1:14">
      <c r="A161" s="51" t="s">
        <v>2876</v>
      </c>
      <c r="B161" s="68"/>
      <c r="C161" s="128"/>
      <c r="G161" s="51"/>
      <c r="H161"/>
      <c r="I161" s="68"/>
      <c r="N161" s="51"/>
    </row>
    <row r="162" spans="1:14">
      <c r="A162" s="51" t="s">
        <v>2877</v>
      </c>
      <c r="B162" s="68"/>
      <c r="C162" s="128"/>
      <c r="G162" s="51"/>
      <c r="H162"/>
      <c r="I162" s="68"/>
      <c r="N162" s="51"/>
    </row>
    <row r="163" spans="1:14">
      <c r="A163" s="51" t="s">
        <v>2878</v>
      </c>
      <c r="B163" s="68"/>
      <c r="C163" s="128"/>
      <c r="G163" s="51"/>
      <c r="H163"/>
      <c r="I163" s="68"/>
      <c r="N163" s="51"/>
    </row>
    <row r="164" spans="1:14">
      <c r="A164" s="51" t="s">
        <v>2879</v>
      </c>
      <c r="B164" s="68"/>
      <c r="C164" s="128"/>
      <c r="G164" s="51"/>
      <c r="H164"/>
      <c r="I164" s="68"/>
      <c r="N164" s="51"/>
    </row>
    <row r="165" spans="1:14">
      <c r="A165" s="51" t="s">
        <v>2880</v>
      </c>
      <c r="B165" s="68"/>
      <c r="C165" s="128"/>
      <c r="G165" s="51"/>
      <c r="H165"/>
      <c r="I165" s="68"/>
      <c r="N165" s="51"/>
    </row>
    <row r="166" spans="1:14">
      <c r="A166" s="51" t="s">
        <v>2881</v>
      </c>
      <c r="B166" s="68"/>
      <c r="C166" s="128"/>
      <c r="G166" s="51"/>
      <c r="H166"/>
      <c r="I166" s="68"/>
      <c r="N166" s="51"/>
    </row>
    <row r="167" spans="1:14">
      <c r="A167" s="51" t="s">
        <v>2882</v>
      </c>
      <c r="B167" s="68"/>
      <c r="C167" s="128"/>
      <c r="G167" s="51"/>
      <c r="H167"/>
      <c r="I167" s="68"/>
      <c r="N167" s="51"/>
    </row>
    <row r="168" spans="1:14">
      <c r="A168" s="51" t="s">
        <v>2883</v>
      </c>
      <c r="B168" s="68"/>
      <c r="G168" s="51"/>
      <c r="H168"/>
      <c r="I168" s="68"/>
      <c r="N168" s="51"/>
    </row>
    <row r="169" spans="1:14">
      <c r="A169" s="70"/>
      <c r="B169" s="71" t="s">
        <v>605</v>
      </c>
      <c r="C169" s="70" t="s">
        <v>794</v>
      </c>
      <c r="D169" s="70"/>
      <c r="E169" s="70"/>
      <c r="F169" s="73"/>
      <c r="G169" s="73"/>
      <c r="H169"/>
      <c r="I169" s="94"/>
      <c r="J169" s="65"/>
      <c r="K169" s="65"/>
      <c r="L169" s="65"/>
      <c r="M169" s="83"/>
      <c r="N169" s="83"/>
    </row>
    <row r="170" spans="1:14">
      <c r="A170" s="51" t="s">
        <v>2884</v>
      </c>
      <c r="B170" s="51" t="s">
        <v>607</v>
      </c>
      <c r="C170" s="128" t="s">
        <v>1205</v>
      </c>
      <c r="D170"/>
      <c r="E170"/>
      <c r="F170"/>
      <c r="G170"/>
      <c r="H170"/>
      <c r="K170"/>
      <c r="L170"/>
      <c r="M170"/>
      <c r="N170"/>
    </row>
    <row r="171" spans="1:14">
      <c r="A171" s="51" t="s">
        <v>2885</v>
      </c>
      <c r="B171" s="51" t="s">
        <v>609</v>
      </c>
      <c r="C171" s="128" t="s">
        <v>1205</v>
      </c>
      <c r="D171"/>
      <c r="E171"/>
      <c r="F171"/>
      <c r="G171"/>
      <c r="H171"/>
      <c r="K171"/>
      <c r="L171"/>
      <c r="M171"/>
      <c r="N171"/>
    </row>
    <row r="172" spans="1:14">
      <c r="A172" s="51" t="s">
        <v>2886</v>
      </c>
      <c r="B172" s="51" t="s">
        <v>138</v>
      </c>
      <c r="C172" s="128" t="s">
        <v>1205</v>
      </c>
      <c r="D172"/>
      <c r="E172"/>
      <c r="F172"/>
      <c r="G172"/>
      <c r="H172"/>
      <c r="K172"/>
      <c r="L172"/>
      <c r="M172"/>
      <c r="N172"/>
    </row>
    <row r="173" spans="1:14" outlineLevel="1">
      <c r="A173" s="51" t="s">
        <v>2887</v>
      </c>
      <c r="C173" s="128"/>
      <c r="D173"/>
      <c r="E173"/>
      <c r="F173"/>
      <c r="G173"/>
      <c r="H173"/>
      <c r="K173"/>
      <c r="L173"/>
      <c r="M173"/>
      <c r="N173"/>
    </row>
    <row r="174" spans="1:14" outlineLevel="1">
      <c r="A174" s="51" t="s">
        <v>2888</v>
      </c>
      <c r="C174" s="128"/>
      <c r="D174"/>
      <c r="E174"/>
      <c r="F174"/>
      <c r="G174"/>
      <c r="H174"/>
      <c r="K174"/>
      <c r="L174"/>
      <c r="M174"/>
      <c r="N174"/>
    </row>
    <row r="175" spans="1:14" outlineLevel="1">
      <c r="A175" s="51" t="s">
        <v>2889</v>
      </c>
      <c r="C175" s="128"/>
      <c r="D175"/>
      <c r="E175"/>
      <c r="F175"/>
      <c r="G175"/>
      <c r="H175"/>
      <c r="K175"/>
      <c r="L175"/>
      <c r="M175"/>
      <c r="N175"/>
    </row>
    <row r="176" spans="1:14" outlineLevel="1">
      <c r="A176" s="51" t="s">
        <v>2890</v>
      </c>
      <c r="C176" s="128"/>
      <c r="D176"/>
      <c r="E176"/>
      <c r="F176"/>
      <c r="G176"/>
      <c r="H176"/>
      <c r="K176"/>
      <c r="L176"/>
      <c r="M176"/>
      <c r="N176"/>
    </row>
    <row r="177" spans="1:14">
      <c r="A177" s="70"/>
      <c r="B177" s="71" t="s">
        <v>617</v>
      </c>
      <c r="C177" s="70" t="s">
        <v>794</v>
      </c>
      <c r="D177" s="70"/>
      <c r="E177" s="70"/>
      <c r="F177" s="73"/>
      <c r="G177" s="73"/>
      <c r="H177"/>
      <c r="I177" s="94"/>
      <c r="J177" s="65"/>
      <c r="K177" s="65"/>
      <c r="L177" s="65"/>
      <c r="M177" s="83"/>
      <c r="N177" s="83"/>
    </row>
    <row r="178" spans="1:14">
      <c r="A178" s="51" t="s">
        <v>2891</v>
      </c>
      <c r="B178" s="51" t="s">
        <v>619</v>
      </c>
      <c r="C178" s="128" t="s">
        <v>1205</v>
      </c>
      <c r="D178" s="96"/>
      <c r="E178" s="96"/>
      <c r="F178" s="87"/>
      <c r="G178" s="76"/>
      <c r="H178"/>
      <c r="K178" s="96"/>
      <c r="L178" s="96"/>
      <c r="M178" s="87"/>
      <c r="N178" s="76"/>
    </row>
    <row r="179" spans="1:14">
      <c r="A179" s="51" t="s">
        <v>2892</v>
      </c>
      <c r="B179" s="51" t="s">
        <v>621</v>
      </c>
      <c r="C179" s="128" t="s">
        <v>1205</v>
      </c>
      <c r="D179" s="96"/>
      <c r="E179" s="96"/>
      <c r="F179" s="87"/>
      <c r="G179" s="76"/>
      <c r="H179"/>
      <c r="K179" s="96"/>
      <c r="L179" s="96"/>
      <c r="M179" s="87"/>
      <c r="N179" s="76"/>
    </row>
    <row r="180" spans="1:14">
      <c r="A180" s="51" t="s">
        <v>2893</v>
      </c>
      <c r="B180" s="51" t="s">
        <v>138</v>
      </c>
      <c r="C180" s="128" t="s">
        <v>1205</v>
      </c>
      <c r="D180" s="96"/>
      <c r="E180" s="96"/>
      <c r="F180" s="87"/>
      <c r="G180" s="76"/>
      <c r="H180"/>
      <c r="K180" s="96"/>
      <c r="L180" s="96"/>
      <c r="M180" s="87"/>
      <c r="N180" s="76"/>
    </row>
    <row r="181" spans="1:14" outlineLevel="1">
      <c r="A181" s="51" t="s">
        <v>2894</v>
      </c>
      <c r="C181" s="128"/>
      <c r="D181" s="96"/>
      <c r="E181" s="96"/>
      <c r="F181" s="87"/>
      <c r="G181" s="76"/>
      <c r="H181"/>
      <c r="K181" s="96"/>
      <c r="L181" s="96"/>
      <c r="M181" s="87"/>
      <c r="N181" s="76"/>
    </row>
    <row r="182" spans="1:14" outlineLevel="1">
      <c r="A182" s="51" t="s">
        <v>2895</v>
      </c>
      <c r="C182" s="128"/>
      <c r="D182" s="96"/>
      <c r="E182" s="96"/>
      <c r="F182" s="87"/>
      <c r="G182" s="76"/>
      <c r="H182"/>
      <c r="K182" s="96"/>
      <c r="L182" s="96"/>
      <c r="M182" s="87"/>
      <c r="N182" s="76"/>
    </row>
    <row r="183" spans="1:14" outlineLevel="1">
      <c r="A183" s="51" t="s">
        <v>2896</v>
      </c>
      <c r="C183" s="128"/>
      <c r="D183" s="96"/>
      <c r="E183" s="96"/>
      <c r="F183" s="87"/>
      <c r="G183" s="76"/>
      <c r="H183"/>
      <c r="K183" s="96"/>
      <c r="L183" s="96"/>
      <c r="M183" s="87"/>
      <c r="N183" s="76"/>
    </row>
    <row r="184" spans="1:14" outlineLevel="1">
      <c r="A184" s="51" t="s">
        <v>2897</v>
      </c>
      <c r="C184" s="128"/>
      <c r="D184" s="96"/>
      <c r="E184" s="96"/>
      <c r="F184" s="87"/>
      <c r="G184" s="76"/>
      <c r="H184"/>
      <c r="K184" s="96"/>
      <c r="L184" s="96"/>
      <c r="M184" s="87"/>
      <c r="N184" s="76"/>
    </row>
    <row r="185" spans="1:14" outlineLevel="1">
      <c r="A185" s="51" t="s">
        <v>2898</v>
      </c>
      <c r="C185" s="128"/>
      <c r="D185" s="96"/>
      <c r="E185" s="96"/>
      <c r="F185" s="87"/>
      <c r="G185" s="76"/>
      <c r="H185"/>
      <c r="K185" s="96"/>
      <c r="L185" s="96"/>
      <c r="M185" s="87"/>
      <c r="N185" s="76"/>
    </row>
    <row r="186" spans="1:14" outlineLevel="1">
      <c r="A186" s="51" t="s">
        <v>2899</v>
      </c>
      <c r="C186" s="128"/>
      <c r="D186" s="96"/>
      <c r="E186" s="96"/>
      <c r="F186" s="87"/>
      <c r="G186" s="76"/>
      <c r="H186"/>
      <c r="K186" s="96"/>
      <c r="L186" s="96"/>
      <c r="M186" s="87"/>
      <c r="N186" s="76"/>
    </row>
    <row r="187" spans="1:14">
      <c r="A187" s="70"/>
      <c r="B187" s="71" t="s">
        <v>921</v>
      </c>
      <c r="C187" s="70" t="s">
        <v>109</v>
      </c>
      <c r="D187" s="70"/>
      <c r="E187" s="70"/>
      <c r="F187" s="70" t="s">
        <v>794</v>
      </c>
      <c r="G187" s="73"/>
      <c r="H187"/>
      <c r="I187" s="94"/>
      <c r="J187" s="65"/>
      <c r="K187" s="65"/>
      <c r="L187" s="65"/>
      <c r="M187" s="65"/>
      <c r="N187" s="83"/>
    </row>
    <row r="188" spans="1:14">
      <c r="A188" s="51" t="s">
        <v>2900</v>
      </c>
      <c r="B188" s="68" t="s">
        <v>923</v>
      </c>
      <c r="C188" s="131" t="s">
        <v>1205</v>
      </c>
      <c r="D188" s="96"/>
      <c r="E188" s="96"/>
      <c r="F188" s="138" t="str">
        <f>IF($C$192=0,"",IF(C188="[for completion]","",C188/$C$192))</f>
        <v/>
      </c>
      <c r="G188" s="76"/>
      <c r="H188"/>
      <c r="I188" s="68"/>
      <c r="K188" s="96"/>
      <c r="L188" s="96"/>
      <c r="M188" s="77"/>
      <c r="N188" s="76"/>
    </row>
    <row r="189" spans="1:14">
      <c r="A189" s="51" t="s">
        <v>2901</v>
      </c>
      <c r="B189" s="68" t="s">
        <v>925</v>
      </c>
      <c r="C189" s="131" t="s">
        <v>1205</v>
      </c>
      <c r="D189" s="96"/>
      <c r="E189" s="96"/>
      <c r="F189" s="138" t="str">
        <f>IF($C$192=0,"",IF(C189="[for completion]","",C189/$C$192))</f>
        <v/>
      </c>
      <c r="G189" s="76"/>
      <c r="H189"/>
      <c r="I189" s="68"/>
      <c r="K189" s="96"/>
      <c r="L189" s="96"/>
      <c r="M189" s="77"/>
      <c r="N189" s="76"/>
    </row>
    <row r="190" spans="1:14">
      <c r="A190" s="51" t="s">
        <v>2902</v>
      </c>
      <c r="B190" s="68" t="s">
        <v>927</v>
      </c>
      <c r="C190" s="131" t="s">
        <v>1205</v>
      </c>
      <c r="D190" s="96"/>
      <c r="E190" s="96"/>
      <c r="F190" s="138" t="str">
        <f>IF($C$192=0,"",IF(C190="[for completion]","",C190/$C$192))</f>
        <v/>
      </c>
      <c r="G190" s="76"/>
      <c r="H190"/>
      <c r="I190" s="68"/>
      <c r="K190" s="96"/>
      <c r="L190" s="96"/>
      <c r="M190" s="77"/>
      <c r="N190" s="76"/>
    </row>
    <row r="191" spans="1:14" ht="15" customHeight="1">
      <c r="A191" s="51" t="s">
        <v>2903</v>
      </c>
      <c r="B191" s="68" t="s">
        <v>929</v>
      </c>
      <c r="C191" s="131" t="s">
        <v>1205</v>
      </c>
      <c r="D191" s="96"/>
      <c r="E191" s="96"/>
      <c r="F191" s="138" t="str">
        <f>IF($C$192=0,"",IF(C191="[for completion]","",C191/$C$192))</f>
        <v/>
      </c>
      <c r="G191" s="76"/>
      <c r="H191"/>
      <c r="I191" s="68"/>
      <c r="K191" s="96"/>
      <c r="L191" s="96"/>
      <c r="M191" s="77"/>
      <c r="N191" s="76"/>
    </row>
    <row r="192" spans="1:14" ht="15" customHeight="1">
      <c r="A192" s="51" t="s">
        <v>2904</v>
      </c>
      <c r="B192" s="78" t="s">
        <v>140</v>
      </c>
      <c r="C192" s="133">
        <f>SUM(C188:C191)</f>
        <v>0</v>
      </c>
      <c r="D192" s="96"/>
      <c r="E192" s="96"/>
      <c r="F192" s="128">
        <f>SUM(F188:F191)</f>
        <v>0</v>
      </c>
      <c r="G192" s="76"/>
      <c r="H192"/>
      <c r="I192" s="68"/>
      <c r="K192" s="96"/>
      <c r="L192" s="96"/>
      <c r="M192" s="77"/>
      <c r="N192" s="76"/>
    </row>
    <row r="193" spans="1:14" ht="15" customHeight="1" outlineLevel="1">
      <c r="A193" s="51" t="s">
        <v>2905</v>
      </c>
      <c r="B193" s="80" t="s">
        <v>932</v>
      </c>
      <c r="D193" s="96"/>
      <c r="E193" s="96"/>
      <c r="F193" s="138" t="str">
        <f>IF($C$192=0,"",IF(C193="[for completion]","",C193/$C$192))</f>
        <v/>
      </c>
      <c r="G193" s="76"/>
      <c r="H193"/>
      <c r="I193" s="68"/>
      <c r="K193" s="96"/>
      <c r="L193" s="96"/>
      <c r="M193" s="77"/>
      <c r="N193" s="76"/>
    </row>
    <row r="194" spans="1:14" ht="15" customHeight="1" outlineLevel="1">
      <c r="A194" s="51" t="s">
        <v>2906</v>
      </c>
      <c r="B194" s="80" t="s">
        <v>934</v>
      </c>
      <c r="D194" s="96"/>
      <c r="E194" s="96"/>
      <c r="F194" s="138" t="str">
        <f t="shared" ref="F194:F199" si="2">IF($C$192=0,"",IF(C194="[for completion]","",C194/$C$192))</f>
        <v/>
      </c>
      <c r="G194" s="76"/>
      <c r="H194"/>
      <c r="I194" s="68"/>
      <c r="K194" s="96"/>
      <c r="L194" s="96"/>
      <c r="M194" s="77"/>
      <c r="N194" s="76"/>
    </row>
    <row r="195" spans="1:14" ht="15" customHeight="1" outlineLevel="1">
      <c r="A195" s="51" t="s">
        <v>2907</v>
      </c>
      <c r="B195" s="80" t="s">
        <v>936</v>
      </c>
      <c r="D195" s="96"/>
      <c r="E195" s="96"/>
      <c r="F195" s="138" t="str">
        <f t="shared" si="2"/>
        <v/>
      </c>
      <c r="G195" s="76"/>
      <c r="H195"/>
      <c r="I195" s="68"/>
      <c r="K195" s="96"/>
      <c r="L195" s="96"/>
      <c r="M195" s="77"/>
      <c r="N195" s="76"/>
    </row>
    <row r="196" spans="1:14" ht="15" customHeight="1" outlineLevel="1">
      <c r="A196" s="51" t="s">
        <v>2908</v>
      </c>
      <c r="B196" s="80" t="s">
        <v>938</v>
      </c>
      <c r="D196" s="96"/>
      <c r="E196" s="96"/>
      <c r="F196" s="138" t="str">
        <f t="shared" si="2"/>
        <v/>
      </c>
      <c r="G196" s="76"/>
      <c r="H196"/>
      <c r="I196" s="68"/>
      <c r="K196" s="96"/>
      <c r="L196" s="96"/>
      <c r="M196" s="77"/>
      <c r="N196" s="76"/>
    </row>
    <row r="197" spans="1:14" ht="15" customHeight="1" outlineLevel="1">
      <c r="A197" s="51" t="s">
        <v>2909</v>
      </c>
      <c r="B197" s="80" t="s">
        <v>940</v>
      </c>
      <c r="D197" s="96"/>
      <c r="E197" s="96"/>
      <c r="F197" s="138" t="str">
        <f t="shared" si="2"/>
        <v/>
      </c>
      <c r="G197" s="76"/>
      <c r="H197"/>
      <c r="I197" s="68"/>
      <c r="K197" s="96"/>
      <c r="L197" s="96"/>
      <c r="M197" s="77"/>
      <c r="N197" s="76"/>
    </row>
    <row r="198" spans="1:14" ht="15" customHeight="1" outlineLevel="1">
      <c r="A198" s="51" t="s">
        <v>2910</v>
      </c>
      <c r="B198" s="80" t="s">
        <v>942</v>
      </c>
      <c r="D198" s="96"/>
      <c r="E198" s="96"/>
      <c r="F198" s="138" t="str">
        <f t="shared" si="2"/>
        <v/>
      </c>
      <c r="G198" s="76"/>
      <c r="H198"/>
      <c r="I198" s="68"/>
      <c r="K198" s="96"/>
      <c r="L198" s="96"/>
      <c r="M198" s="77"/>
      <c r="N198" s="76"/>
    </row>
    <row r="199" spans="1:14" ht="15" customHeight="1" outlineLevel="1">
      <c r="A199" s="51" t="s">
        <v>2911</v>
      </c>
      <c r="B199" s="80" t="s">
        <v>944</v>
      </c>
      <c r="D199" s="96"/>
      <c r="E199" s="96"/>
      <c r="F199" s="138" t="str">
        <f t="shared" si="2"/>
        <v/>
      </c>
      <c r="G199" s="76"/>
      <c r="H199"/>
      <c r="I199" s="68"/>
      <c r="K199" s="96"/>
      <c r="L199" s="96"/>
      <c r="M199" s="77"/>
      <c r="N199" s="76"/>
    </row>
    <row r="200" spans="1:14" ht="15" customHeight="1" outlineLevel="1">
      <c r="A200" s="51" t="s">
        <v>2912</v>
      </c>
      <c r="B200" s="80"/>
      <c r="D200" s="96"/>
      <c r="E200" s="96"/>
      <c r="F200" s="77"/>
      <c r="G200" s="76"/>
      <c r="H200"/>
      <c r="I200" s="68"/>
      <c r="K200" s="96"/>
      <c r="L200" s="96"/>
      <c r="M200" s="77"/>
      <c r="N200" s="76"/>
    </row>
    <row r="201" spans="1:14" ht="15" customHeight="1" outlineLevel="1">
      <c r="A201" s="51" t="s">
        <v>2913</v>
      </c>
      <c r="B201" s="80"/>
      <c r="D201" s="96"/>
      <c r="E201" s="96"/>
      <c r="F201" s="77"/>
      <c r="G201" s="76"/>
      <c r="H201"/>
      <c r="I201" s="68"/>
      <c r="K201" s="96"/>
      <c r="L201" s="96"/>
      <c r="M201" s="77"/>
      <c r="N201" s="76"/>
    </row>
    <row r="202" spans="1:14" ht="15" customHeight="1" outlineLevel="1">
      <c r="A202" s="51" t="s">
        <v>2914</v>
      </c>
      <c r="B202" s="80"/>
      <c r="D202" s="96"/>
      <c r="E202" s="96"/>
      <c r="F202" s="77"/>
      <c r="G202" s="76"/>
      <c r="H202"/>
      <c r="I202" s="68"/>
      <c r="K202" s="96"/>
      <c r="L202" s="96"/>
      <c r="M202" s="77"/>
      <c r="N202" s="76"/>
    </row>
    <row r="203" spans="1:14" ht="15" customHeight="1" outlineLevel="1">
      <c r="A203" s="51" t="s">
        <v>2915</v>
      </c>
      <c r="B203" s="80"/>
      <c r="D203" s="96"/>
      <c r="E203" s="96"/>
      <c r="F203" s="77"/>
      <c r="G203" s="76"/>
      <c r="H203"/>
      <c r="I203" s="68"/>
      <c r="K203" s="96"/>
      <c r="L203" s="96"/>
      <c r="M203" s="77"/>
      <c r="N203" s="76"/>
    </row>
    <row r="204" spans="1:14" ht="15" customHeight="1" outlineLevel="1">
      <c r="A204" s="51" t="s">
        <v>2916</v>
      </c>
      <c r="B204" s="68"/>
      <c r="D204" s="96"/>
      <c r="E204" s="96"/>
      <c r="F204" s="77"/>
      <c r="G204" s="76"/>
      <c r="H204"/>
      <c r="I204" s="68"/>
      <c r="K204" s="96"/>
      <c r="L204" s="96"/>
      <c r="M204" s="77"/>
      <c r="N204" s="76"/>
    </row>
    <row r="205" spans="1:14" outlineLevel="1">
      <c r="A205" s="51" t="s">
        <v>2917</v>
      </c>
      <c r="B205" s="81"/>
      <c r="C205" s="81"/>
      <c r="D205" s="81"/>
      <c r="E205" s="81"/>
      <c r="F205" s="77"/>
      <c r="G205" s="76"/>
      <c r="H205"/>
      <c r="I205" s="78"/>
      <c r="J205" s="68"/>
      <c r="K205" s="96"/>
      <c r="L205" s="96"/>
      <c r="M205" s="87"/>
      <c r="N205" s="76"/>
    </row>
    <row r="206" spans="1:14" ht="15" customHeight="1">
      <c r="A206" s="70"/>
      <c r="B206" s="136" t="s">
        <v>951</v>
      </c>
      <c r="C206" s="70" t="s">
        <v>794</v>
      </c>
      <c r="D206" s="70"/>
      <c r="E206" s="70"/>
      <c r="F206" s="73"/>
      <c r="G206" s="73"/>
      <c r="H206"/>
      <c r="I206" s="94"/>
      <c r="J206" s="65"/>
      <c r="K206" s="65"/>
      <c r="L206" s="65"/>
      <c r="M206" s="83"/>
      <c r="N206" s="83"/>
    </row>
    <row r="207" spans="1:14">
      <c r="A207" s="51" t="s">
        <v>2918</v>
      </c>
      <c r="B207" s="51" t="s">
        <v>646</v>
      </c>
      <c r="C207" s="128" t="s">
        <v>1205</v>
      </c>
      <c r="D207"/>
      <c r="E207" s="49"/>
      <c r="F207" s="49"/>
      <c r="G207"/>
      <c r="H207"/>
      <c r="K207"/>
      <c r="L207" s="49"/>
      <c r="M207" s="49"/>
      <c r="N207"/>
    </row>
    <row r="208" spans="1:14" outlineLevel="1">
      <c r="A208" s="51" t="s">
        <v>2919</v>
      </c>
      <c r="B208" s="120" t="s">
        <v>2644</v>
      </c>
      <c r="C208" s="126" t="s">
        <v>1205</v>
      </c>
      <c r="D208"/>
      <c r="E208" s="49"/>
      <c r="F208" s="49"/>
      <c r="G208"/>
      <c r="H208"/>
      <c r="K208"/>
      <c r="L208" s="49"/>
      <c r="M208" s="49"/>
      <c r="N208"/>
    </row>
    <row r="209" spans="1:14" outlineLevel="1">
      <c r="A209" s="51" t="s">
        <v>2920</v>
      </c>
      <c r="D209"/>
      <c r="E209" s="49"/>
      <c r="F209" s="49"/>
      <c r="G209"/>
      <c r="H209"/>
      <c r="K209"/>
      <c r="L209" s="49"/>
      <c r="M209" s="49"/>
      <c r="N209"/>
    </row>
    <row r="210" spans="1:14" outlineLevel="1">
      <c r="A210" s="51" t="s">
        <v>2921</v>
      </c>
      <c r="D210"/>
      <c r="E210" s="49"/>
      <c r="F210" s="49"/>
      <c r="G210"/>
      <c r="H210"/>
      <c r="K210"/>
      <c r="L210" s="49"/>
      <c r="M210" s="49"/>
      <c r="N210"/>
    </row>
    <row r="211" spans="1:14" outlineLevel="1">
      <c r="A211" s="51" t="s">
        <v>2922</v>
      </c>
      <c r="D211"/>
      <c r="E211" s="49"/>
      <c r="F211" s="49"/>
      <c r="G211"/>
      <c r="H211"/>
      <c r="K211"/>
      <c r="L211" s="49"/>
      <c r="M211" s="49"/>
      <c r="N211"/>
    </row>
    <row r="212" spans="1:14">
      <c r="A212" s="70"/>
      <c r="B212" s="71" t="s">
        <v>957</v>
      </c>
      <c r="C212" s="70" t="s">
        <v>794</v>
      </c>
      <c r="D212" s="70"/>
      <c r="E212" s="70"/>
      <c r="F212" s="73"/>
      <c r="G212" s="73"/>
      <c r="H212"/>
      <c r="I212" s="94"/>
      <c r="J212" s="65"/>
      <c r="K212" s="65"/>
      <c r="L212" s="65"/>
      <c r="M212" s="83"/>
      <c r="N212" s="83"/>
    </row>
    <row r="213" spans="1:14" ht="15" customHeight="1">
      <c r="A213" s="51" t="s">
        <v>2923</v>
      </c>
      <c r="B213" s="51" t="s">
        <v>959</v>
      </c>
      <c r="C213" s="128" t="s">
        <v>1205</v>
      </c>
      <c r="D213"/>
      <c r="E213"/>
      <c r="F213"/>
      <c r="G213"/>
      <c r="H213"/>
      <c r="K213"/>
      <c r="L213"/>
      <c r="M213"/>
      <c r="N213"/>
    </row>
    <row r="214" spans="1:14" outlineLevel="1">
      <c r="A214" s="51" t="s">
        <v>2924</v>
      </c>
      <c r="D214"/>
      <c r="E214"/>
      <c r="F214"/>
      <c r="G214"/>
      <c r="H214"/>
      <c r="K214"/>
      <c r="L214"/>
      <c r="M214"/>
      <c r="N214"/>
    </row>
    <row r="215" spans="1:14" outlineLevel="1">
      <c r="A215" s="51" t="s">
        <v>2925</v>
      </c>
      <c r="D215"/>
      <c r="E215"/>
      <c r="F215"/>
      <c r="G215"/>
      <c r="H215"/>
      <c r="K215"/>
      <c r="L215"/>
      <c r="M215"/>
      <c r="N215"/>
    </row>
    <row r="216" spans="1:14" outlineLevel="1">
      <c r="A216" s="51" t="s">
        <v>2926</v>
      </c>
      <c r="D216"/>
      <c r="E216"/>
      <c r="F216"/>
      <c r="G216"/>
      <c r="H216"/>
      <c r="K216"/>
      <c r="L216"/>
      <c r="M216"/>
      <c r="N216"/>
    </row>
    <row r="217" spans="1:14" outlineLevel="1">
      <c r="A217" s="51" t="s">
        <v>2927</v>
      </c>
      <c r="D217"/>
      <c r="E217"/>
      <c r="F217"/>
      <c r="G217"/>
      <c r="H217"/>
      <c r="K217"/>
      <c r="L217"/>
      <c r="M217"/>
      <c r="N217"/>
    </row>
    <row r="218" spans="1:14" outlineLevel="1">
      <c r="A218" s="51" t="s">
        <v>2928</v>
      </c>
    </row>
    <row r="219" spans="1:14" outlineLevel="1">
      <c r="A219" s="51" t="s">
        <v>2929</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headerFooter>
    <oddFooter>&amp;C_x000D_&amp;1#&amp;"Calibri"&amp;10&amp;K000000 Restricted - External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4">
    <tabColor rgb="FF243386"/>
  </sheetPr>
  <dimension ref="A1:I515"/>
  <sheetViews>
    <sheetView zoomScale="80" zoomScaleNormal="80" workbookViewId="0">
      <selection sqref="A1:B1"/>
    </sheetView>
  </sheetViews>
  <sheetFormatPr defaultRowHeight="15"/>
  <cols>
    <col min="1" max="1" width="13.28515625" customWidth="1"/>
    <col min="2" max="2" width="59" customWidth="1"/>
    <col min="3" max="7" width="36.7109375" customWidth="1"/>
  </cols>
  <sheetData>
    <row r="1" spans="1:9" ht="45" customHeight="1">
      <c r="A1" s="623" t="s">
        <v>1499</v>
      </c>
      <c r="B1" s="623"/>
    </row>
    <row r="2" spans="1:9" ht="31.5">
      <c r="A2" s="48" t="s">
        <v>2740</v>
      </c>
      <c r="B2" s="48"/>
      <c r="C2" s="49"/>
      <c r="D2" s="49"/>
      <c r="E2" s="49"/>
      <c r="F2" s="214" t="s">
        <v>2976</v>
      </c>
      <c r="G2" s="83"/>
    </row>
    <row r="3" spans="1:9">
      <c r="A3" s="49"/>
      <c r="B3" s="49"/>
      <c r="C3" s="49"/>
      <c r="D3" s="49"/>
      <c r="E3" s="49"/>
      <c r="F3" s="49"/>
      <c r="G3" s="49"/>
    </row>
    <row r="4" spans="1:9" ht="15.75" customHeight="1" thickBot="1">
      <c r="A4" s="49"/>
      <c r="B4" s="49"/>
      <c r="C4" s="50"/>
      <c r="D4" s="49"/>
      <c r="E4" s="49"/>
      <c r="F4" s="49"/>
      <c r="G4" s="49"/>
    </row>
    <row r="5" spans="1:9" ht="60.75" customHeight="1" thickBot="1">
      <c r="A5" s="52"/>
      <c r="B5" s="53" t="s">
        <v>71</v>
      </c>
      <c r="C5" s="54" t="s">
        <v>1205</v>
      </c>
      <c r="D5" s="52"/>
      <c r="E5" s="639" t="s">
        <v>2073</v>
      </c>
      <c r="F5" s="640"/>
      <c r="G5" s="156" t="s">
        <v>2072</v>
      </c>
      <c r="H5" s="154"/>
    </row>
    <row r="6" spans="1:9">
      <c r="A6" s="51"/>
      <c r="B6" s="51"/>
      <c r="C6" s="51"/>
      <c r="D6" s="51"/>
      <c r="F6" s="157"/>
      <c r="G6" s="157"/>
    </row>
    <row r="7" spans="1:9" ht="18.75" customHeight="1">
      <c r="A7" s="55"/>
      <c r="B7" s="625" t="s">
        <v>2100</v>
      </c>
      <c r="C7" s="626"/>
      <c r="D7" s="158"/>
      <c r="E7" s="625" t="s">
        <v>2089</v>
      </c>
      <c r="F7" s="624"/>
      <c r="G7" s="624"/>
      <c r="H7" s="626"/>
    </row>
    <row r="8" spans="1:9" ht="18.75" customHeight="1">
      <c r="A8" s="51"/>
      <c r="B8" s="641" t="s">
        <v>2066</v>
      </c>
      <c r="C8" s="642"/>
      <c r="D8" s="158"/>
      <c r="E8" s="643" t="s">
        <v>1205</v>
      </c>
      <c r="F8" s="644"/>
      <c r="G8" s="644"/>
      <c r="H8" s="645"/>
    </row>
    <row r="9" spans="1:9" ht="18.75" customHeight="1">
      <c r="A9" s="51"/>
      <c r="B9" s="641" t="s">
        <v>2070</v>
      </c>
      <c r="C9" s="642"/>
      <c r="D9" s="159"/>
      <c r="E9" s="643"/>
      <c r="F9" s="644"/>
      <c r="G9" s="644"/>
      <c r="H9" s="645"/>
      <c r="I9" s="154"/>
    </row>
    <row r="10" spans="1:9">
      <c r="A10" s="160"/>
      <c r="B10" s="646"/>
      <c r="C10" s="646"/>
      <c r="D10" s="158"/>
      <c r="E10" s="643"/>
      <c r="F10" s="644"/>
      <c r="G10" s="644"/>
      <c r="H10" s="645"/>
      <c r="I10" s="154"/>
    </row>
    <row r="11" spans="1:9" ht="15.75" thickBot="1">
      <c r="A11" s="160"/>
      <c r="B11" s="647"/>
      <c r="C11" s="648"/>
      <c r="D11" s="159"/>
      <c r="E11" s="643"/>
      <c r="F11" s="644"/>
      <c r="G11" s="644"/>
      <c r="H11" s="645"/>
      <c r="I11" s="154"/>
    </row>
    <row r="12" spans="1:9">
      <c r="A12" s="51"/>
      <c r="B12" s="161"/>
      <c r="C12" s="51"/>
      <c r="D12" s="51"/>
      <c r="E12" s="643"/>
      <c r="F12" s="644"/>
      <c r="G12" s="644"/>
      <c r="H12" s="645"/>
      <c r="I12" s="154"/>
    </row>
    <row r="13" spans="1:9" ht="15.75" customHeight="1" thickBot="1">
      <c r="A13" s="51"/>
      <c r="B13" s="161"/>
      <c r="C13" s="51"/>
      <c r="D13" s="51"/>
      <c r="E13" s="634" t="s">
        <v>2101</v>
      </c>
      <c r="F13" s="635"/>
      <c r="G13" s="636" t="s">
        <v>2102</v>
      </c>
      <c r="H13" s="637"/>
      <c r="I13" s="154"/>
    </row>
    <row r="14" spans="1:9">
      <c r="A14" s="51"/>
      <c r="B14" s="161"/>
      <c r="C14" s="51"/>
      <c r="D14" s="51"/>
      <c r="E14" s="162"/>
      <c r="F14" s="162"/>
      <c r="G14" s="51"/>
      <c r="H14" s="155"/>
    </row>
    <row r="15" spans="1:9" ht="18.75" customHeight="1">
      <c r="A15" s="62"/>
      <c r="B15" s="638" t="s">
        <v>2103</v>
      </c>
      <c r="C15" s="638"/>
      <c r="D15" s="638"/>
      <c r="E15" s="62"/>
      <c r="F15" s="62"/>
      <c r="G15" s="62"/>
      <c r="H15" s="62"/>
    </row>
    <row r="16" spans="1:9">
      <c r="A16" s="70"/>
      <c r="B16" s="70" t="s">
        <v>2067</v>
      </c>
      <c r="C16" s="70" t="s">
        <v>109</v>
      </c>
      <c r="D16" s="70" t="s">
        <v>1630</v>
      </c>
      <c r="E16" s="70"/>
      <c r="F16" s="70" t="s">
        <v>2068</v>
      </c>
      <c r="G16" s="70" t="s">
        <v>2069</v>
      </c>
      <c r="H16" s="70"/>
    </row>
    <row r="17" spans="1:8">
      <c r="A17" s="51" t="s">
        <v>2074</v>
      </c>
      <c r="B17" s="68" t="s">
        <v>2075</v>
      </c>
      <c r="C17" s="163" t="s">
        <v>1205</v>
      </c>
      <c r="D17" s="223" t="s">
        <v>1205</v>
      </c>
      <c r="F17" s="138" t="e">
        <f>IF(OR('B1. HTT Mortgage Assets'!$C$15=0,C17="[For completion]"),"",C17/'B1. HTT Mortgage Assets'!$C$15)</f>
        <v>#VALUE!</v>
      </c>
      <c r="G17" s="138" t="e">
        <f>IF(OR('B1. HTT Mortgage Assets'!$F$28=0,D17="[For completion]"),"",D17/'B1. HTT Mortgage Assets'!$F$28)</f>
        <v>#VALUE!</v>
      </c>
    </row>
    <row r="18" spans="1:8">
      <c r="A18" s="68" t="s">
        <v>2104</v>
      </c>
      <c r="B18" s="66"/>
      <c r="C18" s="68"/>
      <c r="D18" s="68"/>
      <c r="F18" s="68"/>
      <c r="G18" s="68"/>
    </row>
    <row r="19" spans="1:8">
      <c r="A19" s="68" t="s">
        <v>2105</v>
      </c>
      <c r="B19" s="68"/>
      <c r="C19" s="68"/>
      <c r="D19" s="68"/>
      <c r="F19" s="68"/>
      <c r="G19" s="68"/>
    </row>
    <row r="20" spans="1:8" ht="18.75" customHeight="1">
      <c r="A20" s="62"/>
      <c r="B20" s="638" t="s">
        <v>2070</v>
      </c>
      <c r="C20" s="638"/>
      <c r="D20" s="638"/>
      <c r="E20" s="62"/>
      <c r="F20" s="62"/>
      <c r="G20" s="62"/>
      <c r="H20" s="62"/>
    </row>
    <row r="21" spans="1:8">
      <c r="A21" s="70"/>
      <c r="B21" s="70" t="s">
        <v>2106</v>
      </c>
      <c r="C21" s="70" t="s">
        <v>2076</v>
      </c>
      <c r="D21" s="70" t="s">
        <v>2077</v>
      </c>
      <c r="E21" s="70" t="s">
        <v>2078</v>
      </c>
      <c r="F21" s="70" t="s">
        <v>2107</v>
      </c>
      <c r="G21" s="70" t="s">
        <v>2079</v>
      </c>
      <c r="H21" s="70" t="s">
        <v>2080</v>
      </c>
    </row>
    <row r="22" spans="1:8" ht="15" customHeight="1">
      <c r="A22" s="65"/>
      <c r="B22" s="164" t="s">
        <v>2108</v>
      </c>
      <c r="C22" s="164"/>
      <c r="D22" s="65"/>
      <c r="E22" s="65"/>
      <c r="F22" s="65"/>
      <c r="G22" s="65"/>
      <c r="H22" s="65"/>
    </row>
    <row r="23" spans="1:8">
      <c r="A23" s="51" t="s">
        <v>2081</v>
      </c>
      <c r="B23" s="51" t="s">
        <v>2091</v>
      </c>
      <c r="C23" s="223" t="s">
        <v>1205</v>
      </c>
      <c r="D23" s="223" t="s">
        <v>1205</v>
      </c>
      <c r="E23" s="223" t="s">
        <v>1205</v>
      </c>
      <c r="F23" s="223" t="s">
        <v>1205</v>
      </c>
      <c r="G23" s="223" t="s">
        <v>1205</v>
      </c>
      <c r="H23" s="153">
        <f>SUM(C23:G23)</f>
        <v>0</v>
      </c>
    </row>
    <row r="24" spans="1:8">
      <c r="A24" s="51" t="s">
        <v>2082</v>
      </c>
      <c r="B24" s="51" t="s">
        <v>2090</v>
      </c>
      <c r="C24" s="223" t="s">
        <v>1205</v>
      </c>
      <c r="D24" s="223" t="s">
        <v>1205</v>
      </c>
      <c r="E24" s="223" t="s">
        <v>1205</v>
      </c>
      <c r="F24" s="223" t="s">
        <v>1205</v>
      </c>
      <c r="G24" s="223" t="s">
        <v>1205</v>
      </c>
      <c r="H24" s="153">
        <f>SUM(C24:G24)</f>
        <v>0</v>
      </c>
    </row>
    <row r="25" spans="1:8">
      <c r="A25" s="51" t="s">
        <v>2083</v>
      </c>
      <c r="B25" s="51" t="s">
        <v>1623</v>
      </c>
      <c r="C25" s="223" t="s">
        <v>1205</v>
      </c>
      <c r="D25" s="223" t="s">
        <v>1205</v>
      </c>
      <c r="E25" s="223" t="s">
        <v>1205</v>
      </c>
      <c r="F25" s="223" t="s">
        <v>1205</v>
      </c>
      <c r="G25" s="223" t="s">
        <v>1205</v>
      </c>
      <c r="H25" s="153">
        <f>SUM(C25:G25)</f>
        <v>0</v>
      </c>
    </row>
    <row r="26" spans="1:8">
      <c r="A26" s="51" t="s">
        <v>2084</v>
      </c>
      <c r="B26" s="51" t="s">
        <v>2071</v>
      </c>
      <c r="C26" s="146">
        <f>SUM(C23:C25)+SUM(C27:C32)</f>
        <v>0</v>
      </c>
      <c r="D26" s="146">
        <f>SUM(D23:D25)+SUM(D27:D32)</f>
        <v>0</v>
      </c>
      <c r="E26" s="146">
        <f>SUM(E23:E25)+SUM(E27:E32)</f>
        <v>0</v>
      </c>
      <c r="F26" s="146">
        <f>SUM(F23:F25)+SUM(F27:F32)</f>
        <v>0</v>
      </c>
      <c r="G26" s="146">
        <f>SUM(G23:G25)+SUM(G27:G32)</f>
        <v>0</v>
      </c>
      <c r="H26" s="146">
        <f>SUM(H23:H25)</f>
        <v>0</v>
      </c>
    </row>
    <row r="27" spans="1:8">
      <c r="A27" s="51" t="s">
        <v>2085</v>
      </c>
      <c r="B27" s="180" t="s">
        <v>2292</v>
      </c>
      <c r="C27" s="165"/>
      <c r="D27" s="165"/>
      <c r="E27" s="165"/>
      <c r="F27" s="165"/>
      <c r="G27" s="165"/>
      <c r="H27" s="138">
        <f>IF(SUM(C27:G27)="","",SUM(C27:G27))</f>
        <v>0</v>
      </c>
    </row>
    <row r="28" spans="1:8">
      <c r="A28" s="51" t="s">
        <v>2086</v>
      </c>
      <c r="B28" s="180" t="s">
        <v>2292</v>
      </c>
      <c r="C28" s="165"/>
      <c r="D28" s="165"/>
      <c r="E28" s="165"/>
      <c r="F28" s="165"/>
      <c r="G28" s="165"/>
      <c r="H28" s="153">
        <f>IF(SUM(C28:G28)="","",SUM(C28:G28))</f>
        <v>0</v>
      </c>
    </row>
    <row r="29" spans="1:8">
      <c r="A29" s="51" t="s">
        <v>2087</v>
      </c>
      <c r="B29" s="180" t="s">
        <v>2292</v>
      </c>
      <c r="C29" s="165"/>
      <c r="D29" s="165"/>
      <c r="E29" s="165"/>
      <c r="F29" s="165"/>
      <c r="G29" s="165"/>
      <c r="H29" s="153">
        <f>IF(SUM(C29:G29)="","",SUM(C29:G29))</f>
        <v>0</v>
      </c>
    </row>
    <row r="30" spans="1:8">
      <c r="A30" s="51" t="s">
        <v>2088</v>
      </c>
      <c r="B30" s="180" t="s">
        <v>2292</v>
      </c>
      <c r="C30" s="165"/>
      <c r="D30" s="165"/>
      <c r="E30" s="165"/>
      <c r="F30" s="165"/>
      <c r="G30" s="165"/>
      <c r="H30" s="153">
        <f>IF(SUM(C30:G30)="","",SUM(C30:G30))</f>
        <v>0</v>
      </c>
    </row>
    <row r="31" spans="1:8">
      <c r="A31" s="51" t="s">
        <v>2290</v>
      </c>
      <c r="B31" s="180" t="s">
        <v>2292</v>
      </c>
      <c r="C31" s="166"/>
      <c r="D31" s="163"/>
      <c r="E31" s="163"/>
      <c r="F31" s="167"/>
      <c r="G31" s="168"/>
    </row>
    <row r="32" spans="1:8">
      <c r="A32" s="51" t="s">
        <v>2291</v>
      </c>
      <c r="B32" s="180" t="s">
        <v>2292</v>
      </c>
      <c r="C32" s="131"/>
      <c r="D32" s="51"/>
      <c r="E32" s="51"/>
      <c r="F32" s="138"/>
      <c r="G32" s="57"/>
    </row>
    <row r="33" spans="1:7">
      <c r="A33" s="51"/>
      <c r="B33" s="80"/>
      <c r="C33" s="131"/>
      <c r="D33" s="51"/>
      <c r="E33" s="51"/>
      <c r="F33" s="138"/>
      <c r="G33" s="57"/>
    </row>
    <row r="34" spans="1:7">
      <c r="A34" s="51"/>
      <c r="B34" s="80"/>
      <c r="C34" s="131"/>
      <c r="D34" s="51"/>
      <c r="E34" s="51"/>
      <c r="F34" s="138"/>
      <c r="G34" s="57"/>
    </row>
    <row r="35" spans="1:7">
      <c r="A35" s="51"/>
      <c r="B35" s="80"/>
      <c r="C35" s="131"/>
      <c r="D35" s="51"/>
      <c r="F35" s="138"/>
      <c r="G35" s="57"/>
    </row>
    <row r="36" spans="1:7">
      <c r="A36" s="51"/>
      <c r="B36" s="51"/>
      <c r="C36" s="151"/>
      <c r="D36" s="151"/>
      <c r="E36" s="151"/>
      <c r="F36" s="151"/>
      <c r="G36" s="68"/>
    </row>
    <row r="37" spans="1:7">
      <c r="A37" s="51"/>
      <c r="B37" s="51"/>
      <c r="C37" s="151"/>
      <c r="D37" s="151"/>
      <c r="E37" s="151"/>
      <c r="F37" s="151"/>
      <c r="G37" s="68"/>
    </row>
    <row r="38" spans="1:7">
      <c r="A38" s="51"/>
      <c r="B38" s="51"/>
      <c r="C38" s="151"/>
      <c r="D38" s="151"/>
      <c r="E38" s="151"/>
      <c r="F38" s="151"/>
      <c r="G38" s="68"/>
    </row>
    <row r="39" spans="1:7">
      <c r="A39" s="51"/>
      <c r="B39" s="51"/>
      <c r="C39" s="151"/>
      <c r="D39" s="151"/>
      <c r="E39" s="151"/>
      <c r="F39" s="151"/>
      <c r="G39" s="68"/>
    </row>
    <row r="40" spans="1:7">
      <c r="A40" s="51"/>
      <c r="B40" s="51"/>
      <c r="C40" s="151"/>
      <c r="D40" s="151"/>
      <c r="E40" s="151"/>
      <c r="F40" s="151"/>
      <c r="G40" s="68"/>
    </row>
    <row r="41" spans="1:7">
      <c r="A41" s="51"/>
      <c r="B41" s="51"/>
      <c r="C41" s="151"/>
      <c r="D41" s="151"/>
      <c r="E41" s="151"/>
      <c r="F41" s="151"/>
      <c r="G41" s="68"/>
    </row>
    <row r="42" spans="1:7">
      <c r="A42" s="51"/>
      <c r="B42" s="51"/>
      <c r="C42" s="151"/>
      <c r="D42" s="151"/>
      <c r="E42" s="151"/>
      <c r="F42" s="151"/>
      <c r="G42" s="68"/>
    </row>
    <row r="43" spans="1:7">
      <c r="A43" s="51"/>
      <c r="B43" s="51"/>
      <c r="C43" s="151"/>
      <c r="D43" s="151"/>
      <c r="E43" s="151"/>
      <c r="F43" s="151"/>
      <c r="G43" s="68"/>
    </row>
    <row r="44" spans="1:7">
      <c r="A44" s="51"/>
      <c r="B44" s="51"/>
      <c r="C44" s="151"/>
      <c r="D44" s="151"/>
      <c r="E44" s="151"/>
      <c r="F44" s="151"/>
      <c r="G44" s="68"/>
    </row>
    <row r="45" spans="1:7">
      <c r="A45" s="51"/>
      <c r="B45" s="51"/>
      <c r="C45" s="151"/>
      <c r="D45" s="151"/>
      <c r="E45" s="151"/>
      <c r="F45" s="151"/>
      <c r="G45" s="68"/>
    </row>
    <row r="46" spans="1:7">
      <c r="A46" s="51"/>
      <c r="B46" s="51"/>
      <c r="C46" s="151"/>
      <c r="D46" s="151"/>
      <c r="E46" s="151"/>
      <c r="F46" s="151"/>
      <c r="G46" s="68"/>
    </row>
    <row r="47" spans="1:7">
      <c r="A47" s="51"/>
      <c r="B47" s="51"/>
      <c r="C47" s="151"/>
      <c r="D47" s="151"/>
      <c r="E47" s="151"/>
      <c r="F47" s="151"/>
      <c r="G47" s="68"/>
    </row>
    <row r="48" spans="1:7">
      <c r="A48" s="51"/>
      <c r="B48" s="51"/>
      <c r="C48" s="151"/>
      <c r="D48" s="151"/>
      <c r="E48" s="151"/>
      <c r="F48" s="151"/>
      <c r="G48" s="68"/>
    </row>
    <row r="49" spans="1:7">
      <c r="A49" s="51"/>
      <c r="B49" s="51"/>
      <c r="C49" s="151"/>
      <c r="D49" s="151"/>
      <c r="E49" s="151"/>
      <c r="F49" s="151"/>
      <c r="G49" s="68"/>
    </row>
    <row r="50" spans="1:7">
      <c r="A50" s="51"/>
      <c r="B50" s="51"/>
      <c r="C50" s="151"/>
      <c r="D50" s="151"/>
      <c r="E50" s="151"/>
      <c r="F50" s="151"/>
      <c r="G50" s="68"/>
    </row>
    <row r="51" spans="1:7">
      <c r="A51" s="51"/>
      <c r="B51" s="51"/>
      <c r="C51" s="151"/>
      <c r="D51" s="151"/>
      <c r="E51" s="151"/>
      <c r="F51" s="151"/>
      <c r="G51" s="68"/>
    </row>
    <row r="52" spans="1:7">
      <c r="A52" s="51"/>
      <c r="B52" s="51"/>
      <c r="C52" s="151"/>
      <c r="D52" s="151"/>
      <c r="E52" s="151"/>
      <c r="F52" s="151"/>
      <c r="G52" s="68"/>
    </row>
    <row r="53" spans="1:7">
      <c r="A53" s="51"/>
      <c r="B53" s="51"/>
      <c r="C53" s="151"/>
      <c r="D53" s="151"/>
      <c r="E53" s="151"/>
      <c r="F53" s="151"/>
      <c r="G53" s="68"/>
    </row>
    <row r="54" spans="1:7">
      <c r="A54" s="51"/>
      <c r="B54" s="51"/>
      <c r="C54" s="151"/>
      <c r="D54" s="151"/>
      <c r="E54" s="151"/>
      <c r="F54" s="151"/>
      <c r="G54" s="68"/>
    </row>
    <row r="55" spans="1:7">
      <c r="A55" s="51"/>
      <c r="B55" s="51"/>
      <c r="C55" s="151"/>
      <c r="D55" s="151"/>
      <c r="E55" s="151"/>
      <c r="F55" s="151"/>
      <c r="G55" s="68"/>
    </row>
    <row r="56" spans="1:7">
      <c r="A56" s="51"/>
      <c r="B56" s="51"/>
      <c r="C56" s="151"/>
      <c r="D56" s="151"/>
      <c r="E56" s="151"/>
      <c r="F56" s="151"/>
      <c r="G56" s="68"/>
    </row>
    <row r="57" spans="1:7">
      <c r="A57" s="51"/>
      <c r="B57" s="51"/>
      <c r="C57" s="151"/>
      <c r="D57" s="151"/>
      <c r="E57" s="151"/>
      <c r="F57" s="151"/>
      <c r="G57" s="68"/>
    </row>
    <row r="58" spans="1:7">
      <c r="A58" s="51"/>
      <c r="B58" s="51"/>
      <c r="C58" s="151"/>
      <c r="D58" s="151"/>
      <c r="E58" s="151"/>
      <c r="F58" s="151"/>
      <c r="G58" s="68"/>
    </row>
    <row r="59" spans="1:7">
      <c r="A59" s="51"/>
      <c r="B59" s="51"/>
      <c r="C59" s="151"/>
      <c r="D59" s="151"/>
      <c r="E59" s="151"/>
      <c r="F59" s="151"/>
      <c r="G59" s="68"/>
    </row>
    <row r="60" spans="1:7">
      <c r="A60" s="51"/>
      <c r="B60" s="51"/>
      <c r="C60" s="151"/>
      <c r="D60" s="151"/>
      <c r="E60" s="151"/>
      <c r="F60" s="151"/>
      <c r="G60" s="68"/>
    </row>
    <row r="61" spans="1:7">
      <c r="A61" s="51"/>
      <c r="B61" s="51"/>
      <c r="C61" s="151"/>
      <c r="D61" s="151"/>
      <c r="E61" s="151"/>
      <c r="F61" s="151"/>
      <c r="G61" s="68"/>
    </row>
    <row r="62" spans="1:7">
      <c r="A62" s="51"/>
      <c r="B62" s="51"/>
      <c r="C62" s="151"/>
      <c r="D62" s="151"/>
      <c r="E62" s="151"/>
      <c r="F62" s="151"/>
      <c r="G62" s="68"/>
    </row>
    <row r="63" spans="1:7">
      <c r="A63" s="51"/>
      <c r="B63" s="93"/>
      <c r="C63" s="169"/>
      <c r="D63" s="169"/>
      <c r="E63" s="151"/>
      <c r="F63" s="169"/>
      <c r="G63" s="68"/>
    </row>
    <row r="64" spans="1:7">
      <c r="A64" s="51"/>
      <c r="B64" s="51"/>
      <c r="C64" s="151"/>
      <c r="D64" s="151"/>
      <c r="E64" s="151"/>
      <c r="F64" s="151"/>
      <c r="G64" s="68"/>
    </row>
    <row r="65" spans="1:7">
      <c r="A65" s="51"/>
      <c r="B65" s="51"/>
      <c r="C65" s="151"/>
      <c r="D65" s="151"/>
      <c r="E65" s="151"/>
      <c r="F65" s="151"/>
      <c r="G65" s="68"/>
    </row>
    <row r="66" spans="1:7">
      <c r="A66" s="51"/>
      <c r="B66" s="51"/>
      <c r="C66" s="151"/>
      <c r="D66" s="151"/>
      <c r="E66" s="151"/>
      <c r="F66" s="151"/>
      <c r="G66" s="68"/>
    </row>
    <row r="67" spans="1:7">
      <c r="A67" s="51"/>
      <c r="B67" s="93"/>
      <c r="C67" s="169"/>
      <c r="D67" s="169"/>
      <c r="E67" s="151"/>
      <c r="F67" s="169"/>
      <c r="G67" s="68"/>
    </row>
    <row r="68" spans="1:7">
      <c r="A68" s="51"/>
      <c r="B68" s="68"/>
      <c r="C68" s="151"/>
      <c r="D68" s="151"/>
      <c r="E68" s="151"/>
      <c r="F68" s="151"/>
      <c r="G68" s="68"/>
    </row>
    <row r="69" spans="1:7">
      <c r="A69" s="51"/>
      <c r="B69" s="51"/>
      <c r="C69" s="151"/>
      <c r="D69" s="151"/>
      <c r="E69" s="151"/>
      <c r="F69" s="151"/>
      <c r="G69" s="68"/>
    </row>
    <row r="70" spans="1:7">
      <c r="A70" s="51"/>
      <c r="B70" s="68"/>
      <c r="C70" s="151"/>
      <c r="D70" s="151"/>
      <c r="E70" s="151"/>
      <c r="F70" s="151"/>
      <c r="G70" s="68"/>
    </row>
    <row r="71" spans="1:7">
      <c r="A71" s="51"/>
      <c r="B71" s="68"/>
      <c r="C71" s="151"/>
      <c r="D71" s="151"/>
      <c r="E71" s="151"/>
      <c r="F71" s="151"/>
      <c r="G71" s="68"/>
    </row>
    <row r="72" spans="1:7">
      <c r="A72" s="51"/>
      <c r="B72" s="68"/>
      <c r="C72" s="151"/>
      <c r="D72" s="151"/>
      <c r="E72" s="151"/>
      <c r="F72" s="151"/>
      <c r="G72" s="68"/>
    </row>
    <row r="73" spans="1:7">
      <c r="A73" s="51"/>
      <c r="B73" s="68"/>
      <c r="C73" s="151"/>
      <c r="D73" s="151"/>
      <c r="E73" s="151"/>
      <c r="F73" s="151"/>
      <c r="G73" s="68"/>
    </row>
    <row r="74" spans="1:7">
      <c r="A74" s="51"/>
      <c r="B74" s="68"/>
      <c r="C74" s="151"/>
      <c r="D74" s="151"/>
      <c r="E74" s="151"/>
      <c r="F74" s="151"/>
      <c r="G74" s="68"/>
    </row>
    <row r="75" spans="1:7">
      <c r="A75" s="51"/>
      <c r="B75" s="68"/>
      <c r="C75" s="151"/>
      <c r="D75" s="151"/>
      <c r="E75" s="151"/>
      <c r="F75" s="151"/>
      <c r="G75" s="68"/>
    </row>
    <row r="76" spans="1:7">
      <c r="A76" s="51"/>
      <c r="B76" s="68"/>
      <c r="C76" s="151"/>
      <c r="D76" s="151"/>
      <c r="E76" s="151"/>
      <c r="F76" s="151"/>
      <c r="G76" s="68"/>
    </row>
    <row r="77" spans="1:7">
      <c r="A77" s="51"/>
      <c r="B77" s="68"/>
      <c r="C77" s="151"/>
      <c r="D77" s="151"/>
      <c r="E77" s="151"/>
      <c r="F77" s="151"/>
      <c r="G77" s="68"/>
    </row>
    <row r="78" spans="1:7">
      <c r="A78" s="51"/>
      <c r="B78" s="68"/>
      <c r="C78" s="151"/>
      <c r="D78" s="151"/>
      <c r="E78" s="151"/>
      <c r="F78" s="151"/>
      <c r="G78" s="68"/>
    </row>
    <row r="79" spans="1:7">
      <c r="A79" s="51"/>
      <c r="B79" s="80"/>
      <c r="C79" s="151"/>
      <c r="D79" s="151"/>
      <c r="E79" s="151"/>
      <c r="F79" s="151"/>
      <c r="G79" s="68"/>
    </row>
    <row r="80" spans="1:7">
      <c r="A80" s="51"/>
      <c r="B80" s="80"/>
      <c r="C80" s="151"/>
      <c r="D80" s="151"/>
      <c r="E80" s="151"/>
      <c r="F80" s="151"/>
      <c r="G80" s="68"/>
    </row>
    <row r="81" spans="1:7">
      <c r="A81" s="51"/>
      <c r="B81" s="80"/>
      <c r="C81" s="151"/>
      <c r="D81" s="151"/>
      <c r="E81" s="151"/>
      <c r="F81" s="151"/>
      <c r="G81" s="68"/>
    </row>
    <row r="82" spans="1:7">
      <c r="A82" s="51"/>
      <c r="B82" s="80"/>
      <c r="C82" s="151"/>
      <c r="D82" s="151"/>
      <c r="E82" s="151"/>
      <c r="F82" s="151"/>
      <c r="G82" s="68"/>
    </row>
    <row r="83" spans="1:7">
      <c r="A83" s="51"/>
      <c r="B83" s="80"/>
      <c r="C83" s="151"/>
      <c r="D83" s="151"/>
      <c r="E83" s="151"/>
      <c r="F83" s="151"/>
      <c r="G83" s="68"/>
    </row>
    <row r="84" spans="1:7">
      <c r="A84" s="51"/>
      <c r="B84" s="80"/>
      <c r="C84" s="151"/>
      <c r="D84" s="151"/>
      <c r="E84" s="151"/>
      <c r="F84" s="151"/>
      <c r="G84" s="68"/>
    </row>
    <row r="85" spans="1:7">
      <c r="A85" s="51"/>
      <c r="B85" s="80"/>
      <c r="C85" s="151"/>
      <c r="D85" s="151"/>
      <c r="E85" s="151"/>
      <c r="F85" s="151"/>
      <c r="G85" s="68"/>
    </row>
    <row r="86" spans="1:7">
      <c r="A86" s="51"/>
      <c r="B86" s="80"/>
      <c r="C86" s="151"/>
      <c r="D86" s="151"/>
      <c r="E86" s="151"/>
      <c r="F86" s="151"/>
      <c r="G86" s="68"/>
    </row>
    <row r="87" spans="1:7">
      <c r="A87" s="51"/>
      <c r="B87" s="80"/>
      <c r="C87" s="151"/>
      <c r="D87" s="151"/>
      <c r="E87" s="151"/>
      <c r="F87" s="151"/>
      <c r="G87" s="68"/>
    </row>
    <row r="88" spans="1:7">
      <c r="A88" s="51"/>
      <c r="B88" s="80"/>
      <c r="C88" s="151"/>
      <c r="D88" s="151"/>
      <c r="E88" s="151"/>
      <c r="F88" s="151"/>
      <c r="G88" s="68"/>
    </row>
    <row r="89" spans="1:7">
      <c r="A89" s="70"/>
      <c r="B89" s="70"/>
      <c r="C89" s="70"/>
      <c r="D89" s="70"/>
      <c r="E89" s="70"/>
      <c r="F89" s="70"/>
      <c r="G89" s="70"/>
    </row>
    <row r="90" spans="1:7">
      <c r="A90" s="51"/>
      <c r="B90" s="68"/>
      <c r="C90" s="151"/>
      <c r="D90" s="151"/>
      <c r="E90" s="151"/>
      <c r="F90" s="151"/>
      <c r="G90" s="68"/>
    </row>
    <row r="91" spans="1:7">
      <c r="A91" s="51"/>
      <c r="B91" s="68"/>
      <c r="C91" s="151"/>
      <c r="D91" s="151"/>
      <c r="E91" s="151"/>
      <c r="F91" s="151"/>
      <c r="G91" s="68"/>
    </row>
    <row r="92" spans="1:7">
      <c r="A92" s="51"/>
      <c r="B92" s="68"/>
      <c r="C92" s="151"/>
      <c r="D92" s="151"/>
      <c r="E92" s="151"/>
      <c r="F92" s="151"/>
      <c r="G92" s="68"/>
    </row>
    <row r="93" spans="1:7">
      <c r="A93" s="51"/>
      <c r="B93" s="68"/>
      <c r="C93" s="151"/>
      <c r="D93" s="151"/>
      <c r="E93" s="151"/>
      <c r="F93" s="151"/>
      <c r="G93" s="68"/>
    </row>
    <row r="94" spans="1:7">
      <c r="A94" s="51"/>
      <c r="B94" s="68"/>
      <c r="C94" s="151"/>
      <c r="D94" s="151"/>
      <c r="E94" s="151"/>
      <c r="F94" s="151"/>
      <c r="G94" s="68"/>
    </row>
    <row r="95" spans="1:7">
      <c r="A95" s="51"/>
      <c r="B95" s="68"/>
      <c r="C95" s="151"/>
      <c r="D95" s="151"/>
      <c r="E95" s="151"/>
      <c r="F95" s="151"/>
      <c r="G95" s="68"/>
    </row>
    <row r="96" spans="1:7">
      <c r="A96" s="51"/>
      <c r="B96" s="68"/>
      <c r="C96" s="151"/>
      <c r="D96" s="151"/>
      <c r="E96" s="151"/>
      <c r="F96" s="151"/>
      <c r="G96" s="68"/>
    </row>
    <row r="97" spans="1:7">
      <c r="A97" s="51"/>
      <c r="B97" s="68"/>
      <c r="C97" s="151"/>
      <c r="D97" s="151"/>
      <c r="E97" s="151"/>
      <c r="F97" s="151"/>
      <c r="G97" s="68"/>
    </row>
    <row r="98" spans="1:7">
      <c r="A98" s="51"/>
      <c r="B98" s="68"/>
      <c r="C98" s="151"/>
      <c r="D98" s="151"/>
      <c r="E98" s="151"/>
      <c r="F98" s="151"/>
      <c r="G98" s="68"/>
    </row>
    <row r="99" spans="1:7">
      <c r="A99" s="51"/>
      <c r="B99" s="68"/>
      <c r="C99" s="151"/>
      <c r="D99" s="151"/>
      <c r="E99" s="151"/>
      <c r="F99" s="151"/>
      <c r="G99" s="68"/>
    </row>
    <row r="100" spans="1:7">
      <c r="A100" s="51"/>
      <c r="B100" s="68"/>
      <c r="C100" s="151"/>
      <c r="D100" s="151"/>
      <c r="E100" s="151"/>
      <c r="F100" s="151"/>
      <c r="G100" s="68"/>
    </row>
    <row r="101" spans="1:7">
      <c r="A101" s="51"/>
      <c r="B101" s="68"/>
      <c r="C101" s="151"/>
      <c r="D101" s="151"/>
      <c r="E101" s="151"/>
      <c r="F101" s="151"/>
      <c r="G101" s="68"/>
    </row>
    <row r="102" spans="1:7">
      <c r="A102" s="51"/>
      <c r="B102" s="68"/>
      <c r="C102" s="151"/>
      <c r="D102" s="151"/>
      <c r="E102" s="151"/>
      <c r="F102" s="151"/>
      <c r="G102" s="68"/>
    </row>
    <row r="103" spans="1:7">
      <c r="A103" s="51"/>
      <c r="B103" s="68"/>
      <c r="C103" s="151"/>
      <c r="D103" s="151"/>
      <c r="E103" s="151"/>
      <c r="F103" s="151"/>
      <c r="G103" s="68"/>
    </row>
    <row r="104" spans="1:7">
      <c r="A104" s="51"/>
      <c r="B104" s="68"/>
      <c r="C104" s="151"/>
      <c r="D104" s="151"/>
      <c r="E104" s="151"/>
      <c r="F104" s="151"/>
      <c r="G104" s="68"/>
    </row>
    <row r="105" spans="1:7">
      <c r="A105" s="51"/>
      <c r="B105" s="68"/>
      <c r="C105" s="151"/>
      <c r="D105" s="151"/>
      <c r="E105" s="151"/>
      <c r="F105" s="151"/>
      <c r="G105" s="68"/>
    </row>
    <row r="106" spans="1:7">
      <c r="A106" s="51"/>
      <c r="B106" s="68"/>
      <c r="C106" s="151"/>
      <c r="D106" s="151"/>
      <c r="E106" s="151"/>
      <c r="F106" s="151"/>
      <c r="G106" s="68"/>
    </row>
    <row r="107" spans="1:7">
      <c r="A107" s="51"/>
      <c r="B107" s="68"/>
      <c r="C107" s="151"/>
      <c r="D107" s="151"/>
      <c r="E107" s="151"/>
      <c r="F107" s="151"/>
      <c r="G107" s="68"/>
    </row>
    <row r="108" spans="1:7">
      <c r="A108" s="51"/>
      <c r="B108" s="68"/>
      <c r="C108" s="151"/>
      <c r="D108" s="151"/>
      <c r="E108" s="151"/>
      <c r="F108" s="151"/>
      <c r="G108" s="68"/>
    </row>
    <row r="109" spans="1:7">
      <c r="A109" s="51"/>
      <c r="B109" s="68"/>
      <c r="C109" s="151"/>
      <c r="D109" s="151"/>
      <c r="E109" s="151"/>
      <c r="F109" s="151"/>
      <c r="G109" s="68"/>
    </row>
    <row r="110" spans="1:7">
      <c r="A110" s="51"/>
      <c r="B110" s="68"/>
      <c r="C110" s="151"/>
      <c r="D110" s="151"/>
      <c r="E110" s="151"/>
      <c r="F110" s="151"/>
      <c r="G110" s="68"/>
    </row>
    <row r="111" spans="1:7">
      <c r="A111" s="51"/>
      <c r="B111" s="68"/>
      <c r="C111" s="151"/>
      <c r="D111" s="151"/>
      <c r="E111" s="151"/>
      <c r="F111" s="151"/>
      <c r="G111" s="68"/>
    </row>
    <row r="112" spans="1:7">
      <c r="A112" s="51"/>
      <c r="B112" s="68"/>
      <c r="C112" s="151"/>
      <c r="D112" s="151"/>
      <c r="E112" s="151"/>
      <c r="F112" s="151"/>
      <c r="G112" s="68"/>
    </row>
    <row r="113" spans="1:7">
      <c r="A113" s="51"/>
      <c r="B113" s="68"/>
      <c r="C113" s="151"/>
      <c r="D113" s="151"/>
      <c r="E113" s="151"/>
      <c r="F113" s="151"/>
      <c r="G113" s="68"/>
    </row>
    <row r="114" spans="1:7">
      <c r="A114" s="51"/>
      <c r="B114" s="68"/>
      <c r="C114" s="151"/>
      <c r="D114" s="151"/>
      <c r="E114" s="151"/>
      <c r="F114" s="151"/>
      <c r="G114" s="68"/>
    </row>
    <row r="115" spans="1:7">
      <c r="A115" s="51"/>
      <c r="B115" s="68"/>
      <c r="C115" s="151"/>
      <c r="D115" s="151"/>
      <c r="E115" s="151"/>
      <c r="F115" s="151"/>
      <c r="G115" s="68"/>
    </row>
    <row r="116" spans="1:7">
      <c r="A116" s="51"/>
      <c r="B116" s="68"/>
      <c r="C116" s="151"/>
      <c r="D116" s="151"/>
      <c r="E116" s="151"/>
      <c r="F116" s="151"/>
      <c r="G116" s="68"/>
    </row>
    <row r="117" spans="1:7">
      <c r="A117" s="51"/>
      <c r="B117" s="68"/>
      <c r="C117" s="151"/>
      <c r="D117" s="151"/>
      <c r="E117" s="151"/>
      <c r="F117" s="151"/>
      <c r="G117" s="68"/>
    </row>
    <row r="118" spans="1:7">
      <c r="A118" s="51"/>
      <c r="B118" s="68"/>
      <c r="C118" s="151"/>
      <c r="D118" s="151"/>
      <c r="E118" s="151"/>
      <c r="F118" s="151"/>
      <c r="G118" s="68"/>
    </row>
    <row r="119" spans="1:7">
      <c r="A119" s="51"/>
      <c r="B119" s="68"/>
      <c r="C119" s="151"/>
      <c r="D119" s="151"/>
      <c r="E119" s="151"/>
      <c r="F119" s="151"/>
      <c r="G119" s="68"/>
    </row>
    <row r="120" spans="1:7">
      <c r="A120" s="51"/>
      <c r="B120" s="68"/>
      <c r="C120" s="151"/>
      <c r="D120" s="151"/>
      <c r="E120" s="151"/>
      <c r="F120" s="151"/>
      <c r="G120" s="68"/>
    </row>
    <row r="121" spans="1:7">
      <c r="A121" s="51"/>
      <c r="B121" s="68"/>
      <c r="C121" s="151"/>
      <c r="D121" s="151"/>
      <c r="E121" s="151"/>
      <c r="F121" s="151"/>
      <c r="G121" s="68"/>
    </row>
    <row r="122" spans="1:7">
      <c r="A122" s="51"/>
      <c r="B122" s="68"/>
      <c r="C122" s="151"/>
      <c r="D122" s="151"/>
      <c r="E122" s="151"/>
      <c r="F122" s="151"/>
      <c r="G122" s="68"/>
    </row>
    <row r="123" spans="1:7">
      <c r="A123" s="51"/>
      <c r="B123" s="68"/>
      <c r="C123" s="151"/>
      <c r="D123" s="151"/>
      <c r="E123" s="151"/>
      <c r="F123" s="151"/>
      <c r="G123" s="68"/>
    </row>
    <row r="124" spans="1:7">
      <c r="A124" s="51"/>
      <c r="B124" s="68"/>
      <c r="C124" s="151"/>
      <c r="D124" s="151"/>
      <c r="E124" s="151"/>
      <c r="F124" s="151"/>
      <c r="G124" s="68"/>
    </row>
    <row r="125" spans="1:7">
      <c r="A125" s="51"/>
      <c r="B125" s="68"/>
      <c r="C125" s="151"/>
      <c r="D125" s="151"/>
      <c r="E125" s="151"/>
      <c r="F125" s="151"/>
      <c r="G125" s="68"/>
    </row>
    <row r="126" spans="1:7">
      <c r="A126" s="51"/>
      <c r="B126" s="68"/>
      <c r="C126" s="151"/>
      <c r="D126" s="151"/>
      <c r="E126" s="151"/>
      <c r="F126" s="151"/>
      <c r="G126" s="68"/>
    </row>
    <row r="127" spans="1:7">
      <c r="A127" s="51"/>
      <c r="B127" s="68"/>
      <c r="C127" s="151"/>
      <c r="D127" s="151"/>
      <c r="E127" s="151"/>
      <c r="F127" s="151"/>
      <c r="G127" s="68"/>
    </row>
    <row r="128" spans="1:7">
      <c r="A128" s="51"/>
      <c r="B128" s="68"/>
      <c r="C128" s="151"/>
      <c r="D128" s="151"/>
      <c r="E128" s="151"/>
      <c r="F128" s="151"/>
      <c r="G128" s="68"/>
    </row>
    <row r="129" spans="1:7">
      <c r="A129" s="51"/>
      <c r="B129" s="68"/>
      <c r="C129" s="151"/>
      <c r="D129" s="151"/>
      <c r="E129" s="151"/>
      <c r="F129" s="151"/>
      <c r="G129" s="68"/>
    </row>
    <row r="130" spans="1:7">
      <c r="A130" s="51"/>
      <c r="B130" s="68"/>
      <c r="C130" s="151"/>
      <c r="D130" s="151"/>
      <c r="E130" s="151"/>
      <c r="F130" s="151"/>
      <c r="G130" s="68"/>
    </row>
    <row r="131" spans="1:7">
      <c r="A131" s="51"/>
      <c r="B131" s="68"/>
      <c r="C131" s="151"/>
      <c r="D131" s="151"/>
      <c r="E131" s="151"/>
      <c r="F131" s="151"/>
      <c r="G131" s="68"/>
    </row>
    <row r="132" spans="1:7">
      <c r="A132" s="51"/>
      <c r="B132" s="68"/>
      <c r="C132" s="151"/>
      <c r="D132" s="151"/>
      <c r="E132" s="151"/>
      <c r="F132" s="151"/>
      <c r="G132" s="68"/>
    </row>
    <row r="133" spans="1:7">
      <c r="A133" s="51"/>
      <c r="B133" s="68"/>
      <c r="C133" s="151"/>
      <c r="D133" s="151"/>
      <c r="E133" s="151"/>
      <c r="F133" s="151"/>
      <c r="G133" s="68"/>
    </row>
    <row r="134" spans="1:7">
      <c r="A134" s="51"/>
      <c r="B134" s="68"/>
      <c r="C134" s="151"/>
      <c r="D134" s="151"/>
      <c r="E134" s="151"/>
      <c r="F134" s="151"/>
      <c r="G134" s="68"/>
    </row>
    <row r="135" spans="1:7">
      <c r="A135" s="51"/>
      <c r="B135" s="68"/>
      <c r="C135" s="151"/>
      <c r="D135" s="151"/>
      <c r="E135" s="151"/>
      <c r="F135" s="151"/>
      <c r="G135" s="68"/>
    </row>
    <row r="136" spans="1:7">
      <c r="A136" s="51"/>
      <c r="B136" s="68"/>
      <c r="C136" s="151"/>
      <c r="D136" s="151"/>
      <c r="E136" s="151"/>
      <c r="F136" s="151"/>
      <c r="G136" s="68"/>
    </row>
    <row r="137" spans="1:7">
      <c r="A137" s="51"/>
      <c r="B137" s="68"/>
      <c r="C137" s="151"/>
      <c r="D137" s="151"/>
      <c r="E137" s="151"/>
      <c r="F137" s="151"/>
      <c r="G137" s="68"/>
    </row>
    <row r="138" spans="1:7">
      <c r="A138" s="51"/>
      <c r="B138" s="68"/>
      <c r="C138" s="151"/>
      <c r="D138" s="151"/>
      <c r="E138" s="151"/>
      <c r="F138" s="151"/>
      <c r="G138" s="68"/>
    </row>
    <row r="139" spans="1:7">
      <c r="A139" s="51"/>
      <c r="B139" s="68"/>
      <c r="C139" s="151"/>
      <c r="D139" s="151"/>
      <c r="E139" s="151"/>
      <c r="F139" s="151"/>
      <c r="G139" s="68"/>
    </row>
    <row r="140" spans="1:7">
      <c r="A140" s="70"/>
      <c r="B140" s="70"/>
      <c r="C140" s="70"/>
      <c r="D140" s="70"/>
      <c r="E140" s="70"/>
      <c r="F140" s="70"/>
      <c r="G140" s="70"/>
    </row>
    <row r="141" spans="1:7">
      <c r="A141" s="51"/>
      <c r="B141" s="51"/>
      <c r="C141" s="151"/>
      <c r="D141" s="151"/>
      <c r="E141" s="170"/>
      <c r="F141" s="151"/>
      <c r="G141" s="68"/>
    </row>
    <row r="142" spans="1:7">
      <c r="A142" s="51"/>
      <c r="B142" s="51"/>
      <c r="C142" s="151"/>
      <c r="D142" s="151"/>
      <c r="E142" s="170"/>
      <c r="F142" s="151"/>
      <c r="G142" s="68"/>
    </row>
    <row r="143" spans="1:7">
      <c r="A143" s="51"/>
      <c r="B143" s="51"/>
      <c r="C143" s="151"/>
      <c r="D143" s="151"/>
      <c r="E143" s="170"/>
      <c r="F143" s="151"/>
      <c r="G143" s="68"/>
    </row>
    <row r="144" spans="1:7">
      <c r="A144" s="51"/>
      <c r="B144" s="51"/>
      <c r="C144" s="151"/>
      <c r="D144" s="151"/>
      <c r="E144" s="170"/>
      <c r="F144" s="151"/>
      <c r="G144" s="68"/>
    </row>
    <row r="145" spans="1:7">
      <c r="A145" s="51"/>
      <c r="B145" s="51"/>
      <c r="C145" s="151"/>
      <c r="D145" s="151"/>
      <c r="E145" s="170"/>
      <c r="F145" s="151"/>
      <c r="G145" s="68"/>
    </row>
    <row r="146" spans="1:7">
      <c r="A146" s="51"/>
      <c r="B146" s="51"/>
      <c r="C146" s="151"/>
      <c r="D146" s="151"/>
      <c r="E146" s="170"/>
      <c r="F146" s="151"/>
      <c r="G146" s="68"/>
    </row>
    <row r="147" spans="1:7">
      <c r="A147" s="51"/>
      <c r="B147" s="51"/>
      <c r="C147" s="151"/>
      <c r="D147" s="151"/>
      <c r="E147" s="170"/>
      <c r="F147" s="151"/>
      <c r="G147" s="68"/>
    </row>
    <row r="148" spans="1:7">
      <c r="A148" s="51"/>
      <c r="B148" s="51"/>
      <c r="C148" s="151"/>
      <c r="D148" s="151"/>
      <c r="E148" s="170"/>
      <c r="F148" s="151"/>
      <c r="G148" s="68"/>
    </row>
    <row r="149" spans="1:7">
      <c r="A149" s="51"/>
      <c r="B149" s="51"/>
      <c r="C149" s="151"/>
      <c r="D149" s="151"/>
      <c r="E149" s="170"/>
      <c r="F149" s="151"/>
      <c r="G149" s="68"/>
    </row>
    <row r="150" spans="1:7">
      <c r="A150" s="70"/>
      <c r="B150" s="70"/>
      <c r="C150" s="70"/>
      <c r="D150" s="70"/>
      <c r="E150" s="70"/>
      <c r="F150" s="70"/>
      <c r="G150" s="70"/>
    </row>
    <row r="151" spans="1:7">
      <c r="A151" s="51"/>
      <c r="B151" s="51"/>
      <c r="C151" s="151"/>
      <c r="D151" s="151"/>
      <c r="E151" s="170"/>
      <c r="F151" s="151"/>
      <c r="G151" s="68"/>
    </row>
    <row r="152" spans="1:7">
      <c r="A152" s="51"/>
      <c r="B152" s="51"/>
      <c r="C152" s="151"/>
      <c r="D152" s="151"/>
      <c r="E152" s="170"/>
      <c r="F152" s="151"/>
      <c r="G152" s="68"/>
    </row>
    <row r="153" spans="1:7">
      <c r="A153" s="51"/>
      <c r="B153" s="51"/>
      <c r="C153" s="151"/>
      <c r="D153" s="151"/>
      <c r="E153" s="170"/>
      <c r="F153" s="151"/>
      <c r="G153" s="68"/>
    </row>
    <row r="154" spans="1:7">
      <c r="A154" s="51"/>
      <c r="B154" s="51"/>
      <c r="C154" s="51"/>
      <c r="D154" s="51"/>
      <c r="E154" s="49"/>
      <c r="F154" s="51"/>
      <c r="G154" s="68"/>
    </row>
    <row r="155" spans="1:7">
      <c r="A155" s="51"/>
      <c r="B155" s="51"/>
      <c r="C155" s="51"/>
      <c r="D155" s="51"/>
      <c r="E155" s="49"/>
      <c r="F155" s="51"/>
      <c r="G155" s="68"/>
    </row>
    <row r="156" spans="1:7">
      <c r="A156" s="51"/>
      <c r="B156" s="51"/>
      <c r="C156" s="51"/>
      <c r="D156" s="51"/>
      <c r="E156" s="49"/>
      <c r="F156" s="51"/>
      <c r="G156" s="68"/>
    </row>
    <row r="157" spans="1:7">
      <c r="A157" s="51"/>
      <c r="B157" s="51"/>
      <c r="C157" s="51"/>
      <c r="D157" s="51"/>
      <c r="E157" s="49"/>
      <c r="F157" s="51"/>
      <c r="G157" s="68"/>
    </row>
    <row r="158" spans="1:7">
      <c r="A158" s="51"/>
      <c r="B158" s="51"/>
      <c r="C158" s="51"/>
      <c r="D158" s="51"/>
      <c r="E158" s="49"/>
      <c r="F158" s="51"/>
      <c r="G158" s="68"/>
    </row>
    <row r="159" spans="1:7">
      <c r="A159" s="51"/>
      <c r="B159" s="51"/>
      <c r="C159" s="51"/>
      <c r="D159" s="51"/>
      <c r="E159" s="49"/>
      <c r="F159" s="51"/>
      <c r="G159" s="68"/>
    </row>
    <row r="160" spans="1:7">
      <c r="A160" s="70"/>
      <c r="B160" s="70"/>
      <c r="C160" s="70"/>
      <c r="D160" s="70"/>
      <c r="E160" s="70"/>
      <c r="F160" s="70"/>
      <c r="G160" s="70"/>
    </row>
    <row r="161" spans="1:7">
      <c r="A161" s="51"/>
      <c r="B161" s="47"/>
      <c r="C161" s="151"/>
      <c r="D161" s="151"/>
      <c r="E161" s="170"/>
      <c r="F161" s="151"/>
      <c r="G161" s="68"/>
    </row>
    <row r="162" spans="1:7">
      <c r="A162" s="51"/>
      <c r="B162" s="47"/>
      <c r="C162" s="151"/>
      <c r="D162" s="151"/>
      <c r="E162" s="170"/>
      <c r="F162" s="151"/>
      <c r="G162" s="68"/>
    </row>
    <row r="163" spans="1:7">
      <c r="A163" s="51"/>
      <c r="B163" s="47"/>
      <c r="C163" s="151"/>
      <c r="D163" s="151"/>
      <c r="E163" s="151"/>
      <c r="F163" s="151"/>
      <c r="G163" s="68"/>
    </row>
    <row r="164" spans="1:7">
      <c r="A164" s="51"/>
      <c r="B164" s="47"/>
      <c r="C164" s="151"/>
      <c r="D164" s="151"/>
      <c r="E164" s="151"/>
      <c r="F164" s="151"/>
      <c r="G164" s="68"/>
    </row>
    <row r="165" spans="1:7">
      <c r="A165" s="51"/>
      <c r="B165" s="47"/>
      <c r="C165" s="151"/>
      <c r="D165" s="151"/>
      <c r="E165" s="151"/>
      <c r="F165" s="151"/>
      <c r="G165" s="68"/>
    </row>
    <row r="166" spans="1:7">
      <c r="A166" s="51"/>
      <c r="B166" s="66"/>
      <c r="C166" s="151"/>
      <c r="D166" s="151"/>
      <c r="E166" s="151"/>
      <c r="F166" s="151"/>
      <c r="G166" s="68"/>
    </row>
    <row r="167" spans="1:7">
      <c r="A167" s="51"/>
      <c r="B167" s="66"/>
      <c r="C167" s="151"/>
      <c r="D167" s="151"/>
      <c r="E167" s="151"/>
      <c r="F167" s="151"/>
      <c r="G167" s="68"/>
    </row>
    <row r="168" spans="1:7">
      <c r="A168" s="51"/>
      <c r="B168" s="47"/>
      <c r="C168" s="151"/>
      <c r="D168" s="151"/>
      <c r="E168" s="151"/>
      <c r="F168" s="151"/>
      <c r="G168" s="68"/>
    </row>
    <row r="169" spans="1:7">
      <c r="A169" s="51"/>
      <c r="B169" s="47"/>
      <c r="C169" s="151"/>
      <c r="D169" s="151"/>
      <c r="E169" s="151"/>
      <c r="F169" s="151"/>
      <c r="G169" s="68"/>
    </row>
    <row r="170" spans="1:7">
      <c r="A170" s="70"/>
      <c r="B170" s="70"/>
      <c r="C170" s="70"/>
      <c r="D170" s="70"/>
      <c r="E170" s="70"/>
      <c r="F170" s="70"/>
      <c r="G170" s="70"/>
    </row>
    <row r="171" spans="1:7">
      <c r="A171" s="51"/>
      <c r="B171" s="51"/>
      <c r="C171" s="151"/>
      <c r="D171" s="151"/>
      <c r="E171" s="170"/>
      <c r="F171" s="151"/>
      <c r="G171" s="68"/>
    </row>
    <row r="172" spans="1:7">
      <c r="A172" s="51"/>
      <c r="B172" s="171"/>
      <c r="C172" s="151"/>
      <c r="D172" s="151"/>
      <c r="E172" s="170"/>
      <c r="F172" s="151"/>
      <c r="G172" s="68"/>
    </row>
    <row r="173" spans="1:7">
      <c r="A173" s="51"/>
      <c r="B173" s="171"/>
      <c r="C173" s="151"/>
      <c r="D173" s="151"/>
      <c r="E173" s="170"/>
      <c r="F173" s="151"/>
      <c r="G173" s="68"/>
    </row>
    <row r="174" spans="1:7">
      <c r="A174" s="51"/>
      <c r="B174" s="171"/>
      <c r="C174" s="151"/>
      <c r="D174" s="151"/>
      <c r="E174" s="170"/>
      <c r="F174" s="151"/>
      <c r="G174" s="68"/>
    </row>
    <row r="175" spans="1:7">
      <c r="A175" s="51"/>
      <c r="B175" s="171"/>
      <c r="C175" s="151"/>
      <c r="D175" s="151"/>
      <c r="E175" s="170"/>
      <c r="F175" s="151"/>
      <c r="G175" s="68"/>
    </row>
    <row r="176" spans="1:7">
      <c r="A176" s="51"/>
      <c r="B176" s="68"/>
      <c r="C176" s="68"/>
      <c r="D176" s="68"/>
      <c r="E176" s="68"/>
      <c r="F176" s="68"/>
      <c r="G176" s="68"/>
    </row>
    <row r="177" spans="1:7">
      <c r="A177" s="51"/>
      <c r="B177" s="68"/>
      <c r="C177" s="68"/>
      <c r="D177" s="68"/>
      <c r="E177" s="68"/>
      <c r="F177" s="68"/>
      <c r="G177" s="68"/>
    </row>
    <row r="178" spans="1:7">
      <c r="A178" s="51"/>
      <c r="B178" s="68"/>
      <c r="C178" s="68"/>
      <c r="D178" s="68"/>
      <c r="E178" s="68"/>
      <c r="F178" s="68"/>
      <c r="G178" s="68"/>
    </row>
    <row r="179" spans="1:7" ht="18.75">
      <c r="A179" s="122"/>
      <c r="B179" s="150"/>
      <c r="C179" s="149"/>
      <c r="D179" s="149"/>
      <c r="E179" s="149"/>
      <c r="F179" s="149"/>
      <c r="G179" s="149"/>
    </row>
    <row r="180" spans="1:7">
      <c r="A180" s="70"/>
      <c r="B180" s="70"/>
      <c r="C180" s="70"/>
      <c r="D180" s="70"/>
      <c r="E180" s="70"/>
      <c r="F180" s="70"/>
      <c r="G180" s="70"/>
    </row>
    <row r="181" spans="1:7">
      <c r="A181" s="51"/>
      <c r="B181" s="68"/>
      <c r="C181" s="131"/>
      <c r="D181" s="51"/>
      <c r="E181" s="65"/>
      <c r="F181" s="83"/>
      <c r="G181" s="83"/>
    </row>
    <row r="182" spans="1:7">
      <c r="A182" s="65"/>
      <c r="B182" s="94"/>
      <c r="C182" s="65"/>
      <c r="D182" s="65"/>
      <c r="E182" s="65"/>
      <c r="F182" s="83"/>
      <c r="G182" s="83"/>
    </row>
    <row r="183" spans="1:7">
      <c r="A183" s="51"/>
      <c r="B183" s="68"/>
      <c r="C183" s="65"/>
      <c r="D183" s="65"/>
      <c r="E183" s="65"/>
      <c r="F183" s="83"/>
      <c r="G183" s="83"/>
    </row>
    <row r="184" spans="1:7">
      <c r="A184" s="51"/>
      <c r="B184" s="68"/>
      <c r="C184" s="131"/>
      <c r="D184" s="132"/>
      <c r="E184" s="65"/>
      <c r="F184" s="138"/>
      <c r="G184" s="138"/>
    </row>
    <row r="185" spans="1:7">
      <c r="A185" s="51"/>
      <c r="B185" s="68"/>
      <c r="C185" s="131"/>
      <c r="D185" s="132"/>
      <c r="E185" s="65"/>
      <c r="F185" s="138"/>
      <c r="G185" s="138"/>
    </row>
    <row r="186" spans="1:7">
      <c r="A186" s="51"/>
      <c r="B186" s="68"/>
      <c r="C186" s="131"/>
      <c r="D186" s="132"/>
      <c r="E186" s="65"/>
      <c r="F186" s="138"/>
      <c r="G186" s="138"/>
    </row>
    <row r="187" spans="1:7">
      <c r="A187" s="51"/>
      <c r="B187" s="68"/>
      <c r="C187" s="131"/>
      <c r="D187" s="132"/>
      <c r="E187" s="65"/>
      <c r="F187" s="138"/>
      <c r="G187" s="138"/>
    </row>
    <row r="188" spans="1:7">
      <c r="A188" s="51"/>
      <c r="B188" s="68"/>
      <c r="C188" s="131"/>
      <c r="D188" s="132"/>
      <c r="E188" s="65"/>
      <c r="F188" s="138"/>
      <c r="G188" s="138"/>
    </row>
    <row r="189" spans="1:7">
      <c r="A189" s="51"/>
      <c r="B189" s="68"/>
      <c r="C189" s="131"/>
      <c r="D189" s="132"/>
      <c r="E189" s="65"/>
      <c r="F189" s="138"/>
      <c r="G189" s="138"/>
    </row>
    <row r="190" spans="1:7">
      <c r="A190" s="51"/>
      <c r="B190" s="68"/>
      <c r="C190" s="131"/>
      <c r="D190" s="132"/>
      <c r="E190" s="65"/>
      <c r="F190" s="138"/>
      <c r="G190" s="138"/>
    </row>
    <row r="191" spans="1:7">
      <c r="A191" s="51"/>
      <c r="B191" s="68"/>
      <c r="C191" s="131"/>
      <c r="D191" s="132"/>
      <c r="E191" s="65"/>
      <c r="F191" s="138"/>
      <c r="G191" s="138"/>
    </row>
    <row r="192" spans="1:7">
      <c r="A192" s="51"/>
      <c r="B192" s="68"/>
      <c r="C192" s="131"/>
      <c r="D192" s="132"/>
      <c r="E192" s="65"/>
      <c r="F192" s="138"/>
      <c r="G192" s="138"/>
    </row>
    <row r="193" spans="1:7">
      <c r="A193" s="51"/>
      <c r="B193" s="68"/>
      <c r="C193" s="131"/>
      <c r="D193" s="132"/>
      <c r="E193" s="68"/>
      <c r="F193" s="138"/>
      <c r="G193" s="138"/>
    </row>
    <row r="194" spans="1:7">
      <c r="A194" s="51"/>
      <c r="B194" s="68"/>
      <c r="C194" s="131"/>
      <c r="D194" s="132"/>
      <c r="E194" s="68"/>
      <c r="F194" s="138"/>
      <c r="G194" s="138"/>
    </row>
    <row r="195" spans="1:7">
      <c r="A195" s="51"/>
      <c r="B195" s="68"/>
      <c r="C195" s="131"/>
      <c r="D195" s="132"/>
      <c r="E195" s="68"/>
      <c r="F195" s="138"/>
      <c r="G195" s="138"/>
    </row>
    <row r="196" spans="1:7">
      <c r="A196" s="51"/>
      <c r="B196" s="68"/>
      <c r="C196" s="131"/>
      <c r="D196" s="132"/>
      <c r="E196" s="68"/>
      <c r="F196" s="138"/>
      <c r="G196" s="138"/>
    </row>
    <row r="197" spans="1:7">
      <c r="A197" s="51"/>
      <c r="B197" s="68"/>
      <c r="C197" s="131"/>
      <c r="D197" s="132"/>
      <c r="E197" s="68"/>
      <c r="F197" s="138"/>
      <c r="G197" s="138"/>
    </row>
    <row r="198" spans="1:7">
      <c r="A198" s="51"/>
      <c r="B198" s="68"/>
      <c r="C198" s="131"/>
      <c r="D198" s="132"/>
      <c r="E198" s="68"/>
      <c r="F198" s="138"/>
      <c r="G198" s="138"/>
    </row>
    <row r="199" spans="1:7">
      <c r="A199" s="51"/>
      <c r="B199" s="68"/>
      <c r="C199" s="131"/>
      <c r="D199" s="132"/>
      <c r="E199" s="51"/>
      <c r="F199" s="138"/>
      <c r="G199" s="138"/>
    </row>
    <row r="200" spans="1:7">
      <c r="A200" s="51"/>
      <c r="B200" s="68"/>
      <c r="C200" s="131"/>
      <c r="D200" s="132"/>
      <c r="E200" s="172"/>
      <c r="F200" s="138"/>
      <c r="G200" s="138"/>
    </row>
    <row r="201" spans="1:7">
      <c r="A201" s="51"/>
      <c r="B201" s="68"/>
      <c r="C201" s="131"/>
      <c r="D201" s="132"/>
      <c r="E201" s="172"/>
      <c r="F201" s="138"/>
      <c r="G201" s="138"/>
    </row>
    <row r="202" spans="1:7">
      <c r="A202" s="51"/>
      <c r="B202" s="68"/>
      <c r="C202" s="131"/>
      <c r="D202" s="132"/>
      <c r="E202" s="172"/>
      <c r="F202" s="138"/>
      <c r="G202" s="138"/>
    </row>
    <row r="203" spans="1:7">
      <c r="A203" s="51"/>
      <c r="B203" s="68"/>
      <c r="C203" s="131"/>
      <c r="D203" s="132"/>
      <c r="E203" s="172"/>
      <c r="F203" s="138"/>
      <c r="G203" s="138"/>
    </row>
    <row r="204" spans="1:7">
      <c r="A204" s="51"/>
      <c r="B204" s="68"/>
      <c r="C204" s="131"/>
      <c r="D204" s="132"/>
      <c r="E204" s="172"/>
      <c r="F204" s="138"/>
      <c r="G204" s="138"/>
    </row>
    <row r="205" spans="1:7">
      <c r="A205" s="51"/>
      <c r="B205" s="68"/>
      <c r="C205" s="131"/>
      <c r="D205" s="132"/>
      <c r="E205" s="172"/>
      <c r="F205" s="138"/>
      <c r="G205" s="138"/>
    </row>
    <row r="206" spans="1:7">
      <c r="A206" s="51"/>
      <c r="B206" s="68"/>
      <c r="C206" s="131"/>
      <c r="D206" s="132"/>
      <c r="E206" s="172"/>
      <c r="F206" s="138"/>
      <c r="G206" s="138"/>
    </row>
    <row r="207" spans="1:7">
      <c r="A207" s="51"/>
      <c r="B207" s="68"/>
      <c r="C207" s="131"/>
      <c r="D207" s="132"/>
      <c r="E207" s="172"/>
      <c r="F207" s="138"/>
      <c r="G207" s="138"/>
    </row>
    <row r="208" spans="1:7">
      <c r="A208" s="51"/>
      <c r="B208" s="78"/>
      <c r="C208" s="133"/>
      <c r="D208" s="76"/>
      <c r="E208" s="172"/>
      <c r="F208" s="173"/>
      <c r="G208" s="173"/>
    </row>
    <row r="209" spans="1:7">
      <c r="A209" s="70"/>
      <c r="B209" s="70"/>
      <c r="C209" s="70"/>
      <c r="D209" s="70"/>
      <c r="E209" s="70"/>
      <c r="F209" s="70"/>
      <c r="G209" s="70"/>
    </row>
    <row r="210" spans="1:7">
      <c r="A210" s="51"/>
      <c r="B210" s="51"/>
      <c r="C210" s="151"/>
      <c r="D210" s="51"/>
      <c r="E210" s="51"/>
      <c r="F210" s="146"/>
      <c r="G210" s="146"/>
    </row>
    <row r="211" spans="1:7">
      <c r="A211" s="51"/>
      <c r="B211" s="51"/>
      <c r="C211" s="51"/>
      <c r="D211" s="51"/>
      <c r="E211" s="51"/>
      <c r="F211" s="146"/>
      <c r="G211" s="146"/>
    </row>
    <row r="212" spans="1:7">
      <c r="A212" s="51"/>
      <c r="B212" s="68"/>
      <c r="C212" s="51"/>
      <c r="D212" s="51"/>
      <c r="E212" s="51"/>
      <c r="F212" s="146"/>
      <c r="G212" s="146"/>
    </row>
    <row r="213" spans="1:7">
      <c r="A213" s="51"/>
      <c r="B213" s="51"/>
      <c r="C213" s="131"/>
      <c r="D213" s="132"/>
      <c r="E213" s="51"/>
      <c r="F213" s="138"/>
      <c r="G213" s="138"/>
    </row>
    <row r="214" spans="1:7">
      <c r="A214" s="51"/>
      <c r="B214" s="51"/>
      <c r="C214" s="131"/>
      <c r="D214" s="132"/>
      <c r="E214" s="51"/>
      <c r="F214" s="138"/>
      <c r="G214" s="138"/>
    </row>
    <row r="215" spans="1:7">
      <c r="A215" s="51"/>
      <c r="B215" s="51"/>
      <c r="C215" s="131"/>
      <c r="D215" s="132"/>
      <c r="E215" s="51"/>
      <c r="F215" s="138"/>
      <c r="G215" s="138"/>
    </row>
    <row r="216" spans="1:7">
      <c r="A216" s="51"/>
      <c r="B216" s="51"/>
      <c r="C216" s="131"/>
      <c r="D216" s="132"/>
      <c r="E216" s="51"/>
      <c r="F216" s="138"/>
      <c r="G216" s="138"/>
    </row>
    <row r="217" spans="1:7">
      <c r="A217" s="51"/>
      <c r="B217" s="51"/>
      <c r="C217" s="131"/>
      <c r="D217" s="132"/>
      <c r="E217" s="51"/>
      <c r="F217" s="138"/>
      <c r="G217" s="138"/>
    </row>
    <row r="218" spans="1:7">
      <c r="A218" s="51"/>
      <c r="B218" s="51"/>
      <c r="C218" s="131"/>
      <c r="D218" s="132"/>
      <c r="E218" s="51"/>
      <c r="F218" s="138"/>
      <c r="G218" s="138"/>
    </row>
    <row r="219" spans="1:7">
      <c r="A219" s="51"/>
      <c r="B219" s="51"/>
      <c r="C219" s="131"/>
      <c r="D219" s="132"/>
      <c r="E219" s="51"/>
      <c r="F219" s="138"/>
      <c r="G219" s="138"/>
    </row>
    <row r="220" spans="1:7">
      <c r="A220" s="51"/>
      <c r="B220" s="51"/>
      <c r="C220" s="131"/>
      <c r="D220" s="132"/>
      <c r="E220" s="51"/>
      <c r="F220" s="138"/>
      <c r="G220" s="138"/>
    </row>
    <row r="221" spans="1:7">
      <c r="A221" s="51"/>
      <c r="B221" s="78"/>
      <c r="C221" s="131"/>
      <c r="D221" s="132"/>
      <c r="E221" s="51"/>
      <c r="F221" s="138"/>
      <c r="G221" s="138"/>
    </row>
    <row r="222" spans="1:7">
      <c r="A222" s="51"/>
      <c r="B222" s="80"/>
      <c r="C222" s="131"/>
      <c r="D222" s="132"/>
      <c r="E222" s="51"/>
      <c r="F222" s="138"/>
      <c r="G222" s="138"/>
    </row>
    <row r="223" spans="1:7">
      <c r="A223" s="51"/>
      <c r="B223" s="80"/>
      <c r="C223" s="131"/>
      <c r="D223" s="132"/>
      <c r="E223" s="51"/>
      <c r="F223" s="138"/>
      <c r="G223" s="138"/>
    </row>
    <row r="224" spans="1:7">
      <c r="A224" s="51"/>
      <c r="B224" s="80"/>
      <c r="C224" s="131"/>
      <c r="D224" s="132"/>
      <c r="E224" s="51"/>
      <c r="F224" s="138"/>
      <c r="G224" s="138"/>
    </row>
    <row r="225" spans="1:7">
      <c r="A225" s="51"/>
      <c r="B225" s="80"/>
      <c r="C225" s="131"/>
      <c r="D225" s="132"/>
      <c r="E225" s="51"/>
      <c r="F225" s="138"/>
      <c r="G225" s="138"/>
    </row>
    <row r="226" spans="1:7">
      <c r="A226" s="51"/>
      <c r="B226" s="80"/>
      <c r="C226" s="131"/>
      <c r="D226" s="132"/>
      <c r="E226" s="51"/>
      <c r="F226" s="138"/>
      <c r="G226" s="138"/>
    </row>
    <row r="227" spans="1:7">
      <c r="A227" s="51"/>
      <c r="B227" s="80"/>
      <c r="C227" s="131"/>
      <c r="D227" s="132"/>
      <c r="E227" s="51"/>
      <c r="F227" s="138"/>
      <c r="G227" s="138"/>
    </row>
    <row r="228" spans="1:7">
      <c r="A228" s="51"/>
      <c r="B228" s="80"/>
      <c r="C228" s="51"/>
      <c r="D228" s="51"/>
      <c r="E228" s="51"/>
      <c r="F228" s="138"/>
      <c r="G228" s="138"/>
    </row>
    <row r="229" spans="1:7">
      <c r="A229" s="51"/>
      <c r="B229" s="80"/>
      <c r="C229" s="51"/>
      <c r="D229" s="51"/>
      <c r="E229" s="51"/>
      <c r="F229" s="138"/>
      <c r="G229" s="138"/>
    </row>
    <row r="230" spans="1:7">
      <c r="A230" s="51"/>
      <c r="B230" s="80"/>
      <c r="C230" s="51"/>
      <c r="D230" s="51"/>
      <c r="E230" s="51"/>
      <c r="F230" s="138"/>
      <c r="G230" s="138"/>
    </row>
    <row r="231" spans="1:7">
      <c r="A231" s="70"/>
      <c r="B231" s="70"/>
      <c r="C231" s="70"/>
      <c r="D231" s="70"/>
      <c r="E231" s="70"/>
      <c r="F231" s="70"/>
      <c r="G231" s="70"/>
    </row>
    <row r="232" spans="1:7">
      <c r="A232" s="51"/>
      <c r="B232" s="51"/>
      <c r="C232" s="151"/>
      <c r="D232" s="51"/>
      <c r="E232" s="51"/>
      <c r="F232" s="146"/>
      <c r="G232" s="146"/>
    </row>
    <row r="233" spans="1:7">
      <c r="A233" s="51"/>
      <c r="B233" s="51"/>
      <c r="C233" s="51"/>
      <c r="D233" s="51"/>
      <c r="E233" s="51"/>
      <c r="F233" s="146"/>
      <c r="G233" s="146"/>
    </row>
    <row r="234" spans="1:7">
      <c r="A234" s="51"/>
      <c r="B234" s="68"/>
      <c r="C234" s="51"/>
      <c r="D234" s="51"/>
      <c r="E234" s="51"/>
      <c r="F234" s="146"/>
      <c r="G234" s="146"/>
    </row>
    <row r="235" spans="1:7">
      <c r="A235" s="51"/>
      <c r="B235" s="51"/>
      <c r="C235" s="131"/>
      <c r="D235" s="132"/>
      <c r="E235" s="51"/>
      <c r="F235" s="138"/>
      <c r="G235" s="138"/>
    </row>
    <row r="236" spans="1:7">
      <c r="A236" s="51"/>
      <c r="B236" s="51"/>
      <c r="C236" s="131"/>
      <c r="D236" s="132"/>
      <c r="E236" s="51"/>
      <c r="F236" s="138"/>
      <c r="G236" s="138"/>
    </row>
    <row r="237" spans="1:7">
      <c r="A237" s="51"/>
      <c r="B237" s="51"/>
      <c r="C237" s="131"/>
      <c r="D237" s="132"/>
      <c r="E237" s="51"/>
      <c r="F237" s="138"/>
      <c r="G237" s="138"/>
    </row>
    <row r="238" spans="1:7">
      <c r="A238" s="51"/>
      <c r="B238" s="51"/>
      <c r="C238" s="131"/>
      <c r="D238" s="132"/>
      <c r="E238" s="51"/>
      <c r="F238" s="138"/>
      <c r="G238" s="138"/>
    </row>
    <row r="239" spans="1:7">
      <c r="A239" s="51"/>
      <c r="B239" s="51"/>
      <c r="C239" s="131"/>
      <c r="D239" s="132"/>
      <c r="E239" s="51"/>
      <c r="F239" s="138"/>
      <c r="G239" s="138"/>
    </row>
    <row r="240" spans="1:7">
      <c r="A240" s="51"/>
      <c r="B240" s="51"/>
      <c r="C240" s="131"/>
      <c r="D240" s="132"/>
      <c r="E240" s="51"/>
      <c r="F240" s="138"/>
      <c r="G240" s="138"/>
    </row>
    <row r="241" spans="1:7">
      <c r="A241" s="51"/>
      <c r="B241" s="51"/>
      <c r="C241" s="131"/>
      <c r="D241" s="132"/>
      <c r="E241" s="51"/>
      <c r="F241" s="138"/>
      <c r="G241" s="138"/>
    </row>
    <row r="242" spans="1:7">
      <c r="A242" s="51"/>
      <c r="B242" s="51"/>
      <c r="C242" s="131"/>
      <c r="D242" s="132"/>
      <c r="E242" s="51"/>
      <c r="F242" s="138"/>
      <c r="G242" s="138"/>
    </row>
    <row r="243" spans="1:7">
      <c r="A243" s="51"/>
      <c r="B243" s="78"/>
      <c r="C243" s="131"/>
      <c r="D243" s="132"/>
      <c r="E243" s="51"/>
      <c r="F243" s="138"/>
      <c r="G243" s="138"/>
    </row>
    <row r="244" spans="1:7">
      <c r="A244" s="51"/>
      <c r="B244" s="80"/>
      <c r="C244" s="131"/>
      <c r="D244" s="132"/>
      <c r="E244" s="51"/>
      <c r="F244" s="138"/>
      <c r="G244" s="138"/>
    </row>
    <row r="245" spans="1:7">
      <c r="A245" s="51"/>
      <c r="B245" s="80"/>
      <c r="C245" s="131"/>
      <c r="D245" s="132"/>
      <c r="E245" s="51"/>
      <c r="F245" s="138"/>
      <c r="G245" s="138"/>
    </row>
    <row r="246" spans="1:7">
      <c r="A246" s="51"/>
      <c r="B246" s="80"/>
      <c r="C246" s="131"/>
      <c r="D246" s="132"/>
      <c r="E246" s="51"/>
      <c r="F246" s="138"/>
      <c r="G246" s="138"/>
    </row>
    <row r="247" spans="1:7">
      <c r="A247" s="51"/>
      <c r="B247" s="80"/>
      <c r="C247" s="131"/>
      <c r="D247" s="132"/>
      <c r="E247" s="51"/>
      <c r="F247" s="138"/>
      <c r="G247" s="138"/>
    </row>
    <row r="248" spans="1:7">
      <c r="A248" s="51"/>
      <c r="B248" s="80"/>
      <c r="C248" s="131"/>
      <c r="D248" s="132"/>
      <c r="E248" s="51"/>
      <c r="F248" s="138"/>
      <c r="G248" s="138"/>
    </row>
    <row r="249" spans="1:7">
      <c r="A249" s="51"/>
      <c r="B249" s="80"/>
      <c r="C249" s="131"/>
      <c r="D249" s="132"/>
      <c r="E249" s="51"/>
      <c r="F249" s="138"/>
      <c r="G249" s="138"/>
    </row>
    <row r="250" spans="1:7">
      <c r="A250" s="51"/>
      <c r="B250" s="80"/>
      <c r="C250" s="51"/>
      <c r="D250" s="51"/>
      <c r="E250" s="51"/>
      <c r="F250" s="77"/>
      <c r="G250" s="77"/>
    </row>
    <row r="251" spans="1:7">
      <c r="A251" s="51"/>
      <c r="B251" s="80"/>
      <c r="C251" s="51"/>
      <c r="D251" s="51"/>
      <c r="E251" s="51"/>
      <c r="F251" s="77"/>
      <c r="G251" s="77"/>
    </row>
    <row r="252" spans="1:7">
      <c r="A252" s="51"/>
      <c r="B252" s="80"/>
      <c r="C252" s="51"/>
      <c r="D252" s="51"/>
      <c r="E252" s="51"/>
      <c r="F252" s="77"/>
      <c r="G252" s="77"/>
    </row>
    <row r="253" spans="1:7">
      <c r="A253" s="70"/>
      <c r="B253" s="70"/>
      <c r="C253" s="70"/>
      <c r="D253" s="70"/>
      <c r="E253" s="70"/>
      <c r="F253" s="70"/>
      <c r="G253" s="70"/>
    </row>
    <row r="254" spans="1:7">
      <c r="A254" s="51"/>
      <c r="B254" s="51"/>
      <c r="C254" s="151"/>
      <c r="D254" s="51"/>
      <c r="E254" s="172"/>
      <c r="F254" s="172"/>
      <c r="G254" s="172"/>
    </row>
    <row r="255" spans="1:7">
      <c r="A255" s="51"/>
      <c r="B255" s="51"/>
      <c r="C255" s="151"/>
      <c r="D255" s="51"/>
      <c r="E255" s="172"/>
      <c r="F255" s="172"/>
      <c r="G255" s="49"/>
    </row>
    <row r="256" spans="1:7">
      <c r="A256" s="51"/>
      <c r="B256" s="51"/>
      <c r="C256" s="151"/>
      <c r="D256" s="51"/>
      <c r="E256" s="172"/>
      <c r="F256" s="172"/>
      <c r="G256" s="49"/>
    </row>
    <row r="257" spans="1:7">
      <c r="A257" s="51"/>
      <c r="B257" s="68"/>
      <c r="C257" s="151"/>
      <c r="D257" s="65"/>
      <c r="E257" s="65"/>
      <c r="F257" s="83"/>
      <c r="G257" s="83"/>
    </row>
    <row r="258" spans="1:7">
      <c r="A258" s="51"/>
      <c r="B258" s="51"/>
      <c r="C258" s="151"/>
      <c r="D258" s="51"/>
      <c r="E258" s="172"/>
      <c r="F258" s="172"/>
      <c r="G258" s="49"/>
    </row>
    <row r="259" spans="1:7">
      <c r="A259" s="51"/>
      <c r="B259" s="80"/>
      <c r="C259" s="151"/>
      <c r="D259" s="51"/>
      <c r="E259" s="172"/>
      <c r="F259" s="172"/>
      <c r="G259" s="49"/>
    </row>
    <row r="260" spans="1:7">
      <c r="A260" s="51"/>
      <c r="B260" s="80"/>
      <c r="C260" s="174"/>
      <c r="D260" s="51"/>
      <c r="E260" s="172"/>
      <c r="F260" s="172"/>
      <c r="G260" s="49"/>
    </row>
    <row r="261" spans="1:7">
      <c r="A261" s="51"/>
      <c r="B261" s="80"/>
      <c r="C261" s="151"/>
      <c r="D261" s="51"/>
      <c r="E261" s="172"/>
      <c r="F261" s="172"/>
      <c r="G261" s="49"/>
    </row>
    <row r="262" spans="1:7">
      <c r="A262" s="51"/>
      <c r="B262" s="80"/>
      <c r="C262" s="151"/>
      <c r="D262" s="51"/>
      <c r="E262" s="172"/>
      <c r="F262" s="172"/>
      <c r="G262" s="49"/>
    </row>
    <row r="263" spans="1:7">
      <c r="A263" s="51"/>
      <c r="B263" s="80"/>
      <c r="C263" s="151"/>
      <c r="D263" s="51"/>
      <c r="E263" s="172"/>
      <c r="F263" s="172"/>
      <c r="G263" s="49"/>
    </row>
    <row r="264" spans="1:7">
      <c r="A264" s="51"/>
      <c r="B264" s="80"/>
      <c r="C264" s="151"/>
      <c r="D264" s="51"/>
      <c r="E264" s="172"/>
      <c r="F264" s="172"/>
      <c r="G264" s="49"/>
    </row>
    <row r="265" spans="1:7">
      <c r="A265" s="51"/>
      <c r="B265" s="80"/>
      <c r="C265" s="151"/>
      <c r="D265" s="51"/>
      <c r="E265" s="172"/>
      <c r="F265" s="172"/>
      <c r="G265" s="49"/>
    </row>
    <row r="266" spans="1:7">
      <c r="A266" s="51"/>
      <c r="B266" s="80"/>
      <c r="C266" s="151"/>
      <c r="D266" s="51"/>
      <c r="E266" s="172"/>
      <c r="F266" s="172"/>
      <c r="G266" s="49"/>
    </row>
    <row r="267" spans="1:7">
      <c r="A267" s="51"/>
      <c r="B267" s="80"/>
      <c r="C267" s="151"/>
      <c r="D267" s="51"/>
      <c r="E267" s="172"/>
      <c r="F267" s="172"/>
      <c r="G267" s="49"/>
    </row>
    <row r="268" spans="1:7">
      <c r="A268" s="51"/>
      <c r="B268" s="80"/>
      <c r="C268" s="151"/>
      <c r="D268" s="51"/>
      <c r="E268" s="172"/>
      <c r="F268" s="172"/>
      <c r="G268" s="49"/>
    </row>
    <row r="269" spans="1:7">
      <c r="A269" s="51"/>
      <c r="B269" s="80"/>
      <c r="C269" s="151"/>
      <c r="D269" s="51"/>
      <c r="E269" s="172"/>
      <c r="F269" s="172"/>
      <c r="G269" s="49"/>
    </row>
    <row r="270" spans="1:7">
      <c r="A270" s="70"/>
      <c r="B270" s="70"/>
      <c r="C270" s="70"/>
      <c r="D270" s="70"/>
      <c r="E270" s="70"/>
      <c r="F270" s="70"/>
      <c r="G270" s="70"/>
    </row>
    <row r="271" spans="1:7">
      <c r="A271" s="51"/>
      <c r="B271" s="51"/>
      <c r="C271" s="151"/>
      <c r="D271" s="51"/>
      <c r="E271" s="49"/>
      <c r="F271" s="49"/>
      <c r="G271" s="49"/>
    </row>
    <row r="272" spans="1:7">
      <c r="A272" s="51"/>
      <c r="B272" s="51"/>
      <c r="C272" s="151"/>
      <c r="D272" s="51"/>
      <c r="E272" s="49"/>
      <c r="F272" s="49"/>
      <c r="G272" s="49"/>
    </row>
    <row r="273" spans="1:7">
      <c r="A273" s="51"/>
      <c r="B273" s="51"/>
      <c r="C273" s="151"/>
      <c r="D273" s="51"/>
      <c r="E273" s="49"/>
      <c r="F273" s="49"/>
      <c r="G273" s="49"/>
    </row>
    <row r="274" spans="1:7">
      <c r="A274" s="51"/>
      <c r="B274" s="51"/>
      <c r="C274" s="151"/>
      <c r="D274" s="51"/>
      <c r="E274" s="49"/>
      <c r="F274" s="49"/>
      <c r="G274" s="49"/>
    </row>
    <row r="275" spans="1:7">
      <c r="A275" s="51"/>
      <c r="B275" s="51"/>
      <c r="C275" s="151"/>
      <c r="D275" s="51"/>
      <c r="E275" s="49"/>
      <c r="F275" s="49"/>
      <c r="G275" s="49"/>
    </row>
    <row r="276" spans="1:7">
      <c r="A276" s="51"/>
      <c r="B276" s="51"/>
      <c r="C276" s="151"/>
      <c r="D276" s="51"/>
      <c r="E276" s="49"/>
      <c r="F276" s="49"/>
      <c r="G276" s="49"/>
    </row>
    <row r="277" spans="1:7">
      <c r="A277" s="70"/>
      <c r="B277" s="70"/>
      <c r="C277" s="70"/>
      <c r="D277" s="70"/>
      <c r="E277" s="70"/>
      <c r="F277" s="70"/>
      <c r="G277" s="70"/>
    </row>
    <row r="278" spans="1:7">
      <c r="A278" s="51"/>
      <c r="B278" s="68"/>
      <c r="C278" s="51"/>
      <c r="D278" s="51"/>
      <c r="E278" s="57"/>
      <c r="F278" s="57"/>
      <c r="G278" s="57"/>
    </row>
    <row r="279" spans="1:7">
      <c r="A279" s="51"/>
      <c r="B279" s="68"/>
      <c r="C279" s="51"/>
      <c r="D279" s="51"/>
      <c r="E279" s="57"/>
      <c r="F279" s="57"/>
      <c r="G279" s="57"/>
    </row>
    <row r="280" spans="1:7">
      <c r="A280" s="51"/>
      <c r="B280" s="68"/>
      <c r="C280" s="51"/>
      <c r="D280" s="51"/>
      <c r="E280" s="57"/>
      <c r="F280" s="57"/>
      <c r="G280" s="57"/>
    </row>
    <row r="281" spans="1:7">
      <c r="A281" s="51"/>
      <c r="B281" s="68"/>
      <c r="C281" s="51"/>
      <c r="D281" s="51"/>
      <c r="E281" s="57"/>
      <c r="F281" s="57"/>
      <c r="G281" s="57"/>
    </row>
    <row r="282" spans="1:7">
      <c r="A282" s="51"/>
      <c r="B282" s="68"/>
      <c r="C282" s="51"/>
      <c r="D282" s="51"/>
      <c r="E282" s="57"/>
      <c r="F282" s="57"/>
      <c r="G282" s="57"/>
    </row>
    <row r="283" spans="1:7">
      <c r="A283" s="51"/>
      <c r="B283" s="68"/>
      <c r="C283" s="51"/>
      <c r="D283" s="51"/>
      <c r="E283" s="57"/>
      <c r="F283" s="57"/>
      <c r="G283" s="57"/>
    </row>
    <row r="284" spans="1:7">
      <c r="A284" s="51"/>
      <c r="B284" s="68"/>
      <c r="C284" s="51"/>
      <c r="D284" s="51"/>
      <c r="E284" s="57"/>
      <c r="F284" s="57"/>
      <c r="G284" s="57"/>
    </row>
    <row r="285" spans="1:7">
      <c r="A285" s="51"/>
      <c r="B285" s="68"/>
      <c r="C285" s="51"/>
      <c r="D285" s="51"/>
      <c r="E285" s="57"/>
      <c r="F285" s="57"/>
      <c r="G285" s="57"/>
    </row>
    <row r="286" spans="1:7">
      <c r="A286" s="51"/>
      <c r="B286" s="68"/>
      <c r="C286" s="51"/>
      <c r="D286" s="51"/>
      <c r="E286" s="57"/>
      <c r="F286" s="57"/>
      <c r="G286" s="57"/>
    </row>
    <row r="287" spans="1:7">
      <c r="A287" s="51"/>
      <c r="B287" s="68"/>
      <c r="C287" s="51"/>
      <c r="D287" s="51"/>
      <c r="E287" s="57"/>
      <c r="F287" s="57"/>
      <c r="G287" s="57"/>
    </row>
    <row r="288" spans="1:7">
      <c r="A288" s="51"/>
      <c r="B288" s="68"/>
      <c r="C288" s="51"/>
      <c r="D288" s="51"/>
      <c r="E288" s="57"/>
      <c r="F288" s="57"/>
      <c r="G288" s="57"/>
    </row>
    <row r="289" spans="1:7">
      <c r="A289" s="51"/>
      <c r="B289" s="68"/>
      <c r="C289" s="51"/>
      <c r="D289" s="51"/>
      <c r="E289" s="57"/>
      <c r="F289" s="57"/>
      <c r="G289" s="57"/>
    </row>
    <row r="290" spans="1:7">
      <c r="A290" s="51"/>
      <c r="B290" s="68"/>
      <c r="C290" s="51"/>
      <c r="D290" s="51"/>
      <c r="E290" s="57"/>
      <c r="F290" s="57"/>
      <c r="G290" s="57"/>
    </row>
    <row r="291" spans="1:7">
      <c r="A291" s="51"/>
      <c r="B291" s="68"/>
      <c r="C291" s="51"/>
      <c r="D291" s="51"/>
      <c r="E291" s="57"/>
      <c r="F291" s="57"/>
      <c r="G291" s="57"/>
    </row>
    <row r="292" spans="1:7">
      <c r="A292" s="51"/>
      <c r="B292" s="68"/>
      <c r="C292" s="51"/>
      <c r="D292" s="51"/>
      <c r="E292" s="57"/>
      <c r="F292" s="57"/>
      <c r="G292" s="57"/>
    </row>
    <row r="293" spans="1:7">
      <c r="A293" s="51"/>
      <c r="B293" s="68"/>
      <c r="C293" s="51"/>
      <c r="D293" s="51"/>
      <c r="E293" s="57"/>
      <c r="F293" s="57"/>
      <c r="G293" s="57"/>
    </row>
    <row r="294" spans="1:7">
      <c r="A294" s="51"/>
      <c r="B294" s="68"/>
      <c r="C294" s="51"/>
      <c r="D294" s="51"/>
      <c r="E294" s="57"/>
      <c r="F294" s="57"/>
      <c r="G294" s="57"/>
    </row>
    <row r="295" spans="1:7">
      <c r="A295" s="51"/>
      <c r="B295" s="68"/>
      <c r="C295" s="51"/>
      <c r="D295" s="51"/>
      <c r="E295" s="57"/>
      <c r="F295" s="57"/>
      <c r="G295" s="57"/>
    </row>
    <row r="296" spans="1:7">
      <c r="A296" s="51"/>
      <c r="B296" s="68"/>
      <c r="C296" s="51"/>
      <c r="D296" s="51"/>
      <c r="E296" s="57"/>
      <c r="F296" s="57"/>
      <c r="G296" s="57"/>
    </row>
    <row r="297" spans="1:7">
      <c r="A297" s="51"/>
      <c r="B297" s="68"/>
      <c r="C297" s="51"/>
      <c r="D297" s="51"/>
      <c r="E297" s="57"/>
      <c r="F297" s="57"/>
      <c r="G297" s="57"/>
    </row>
    <row r="298" spans="1:7">
      <c r="A298" s="51"/>
      <c r="B298" s="68"/>
      <c r="C298" s="51"/>
      <c r="D298" s="51"/>
      <c r="E298" s="57"/>
      <c r="F298" s="57"/>
      <c r="G298" s="57"/>
    </row>
    <row r="299" spans="1:7">
      <c r="A299" s="51"/>
      <c r="B299" s="68"/>
      <c r="C299" s="51"/>
      <c r="D299" s="51"/>
      <c r="E299" s="57"/>
      <c r="F299" s="57"/>
      <c r="G299" s="57"/>
    </row>
    <row r="300" spans="1:7">
      <c r="A300" s="70"/>
      <c r="B300" s="70"/>
      <c r="C300" s="70"/>
      <c r="D300" s="70"/>
      <c r="E300" s="70"/>
      <c r="F300" s="70"/>
      <c r="G300" s="70"/>
    </row>
    <row r="301" spans="1:7">
      <c r="A301" s="51"/>
      <c r="B301" s="68"/>
      <c r="C301" s="51"/>
      <c r="D301" s="51"/>
      <c r="E301" s="57"/>
      <c r="F301" s="57"/>
      <c r="G301" s="57"/>
    </row>
    <row r="302" spans="1:7">
      <c r="A302" s="51"/>
      <c r="B302" s="68"/>
      <c r="C302" s="51"/>
      <c r="D302" s="51"/>
      <c r="E302" s="57"/>
      <c r="F302" s="57"/>
      <c r="G302" s="57"/>
    </row>
    <row r="303" spans="1:7">
      <c r="A303" s="51"/>
      <c r="B303" s="68"/>
      <c r="C303" s="51"/>
      <c r="D303" s="51"/>
      <c r="E303" s="57"/>
      <c r="F303" s="57"/>
      <c r="G303" s="57"/>
    </row>
    <row r="304" spans="1:7">
      <c r="A304" s="51"/>
      <c r="B304" s="68"/>
      <c r="C304" s="51"/>
      <c r="D304" s="51"/>
      <c r="E304" s="57"/>
      <c r="F304" s="57"/>
      <c r="G304" s="57"/>
    </row>
    <row r="305" spans="1:7">
      <c r="A305" s="51"/>
      <c r="B305" s="68"/>
      <c r="C305" s="51"/>
      <c r="D305" s="51"/>
      <c r="E305" s="57"/>
      <c r="F305" s="57"/>
      <c r="G305" s="57"/>
    </row>
    <row r="306" spans="1:7">
      <c r="A306" s="51"/>
      <c r="B306" s="68"/>
      <c r="C306" s="51"/>
      <c r="D306" s="51"/>
      <c r="E306" s="57"/>
      <c r="F306" s="57"/>
      <c r="G306" s="57"/>
    </row>
    <row r="307" spans="1:7">
      <c r="A307" s="51"/>
      <c r="B307" s="68"/>
      <c r="C307" s="51"/>
      <c r="D307" s="51"/>
      <c r="E307" s="57"/>
      <c r="F307" s="57"/>
      <c r="G307" s="57"/>
    </row>
    <row r="308" spans="1:7">
      <c r="A308" s="51"/>
      <c r="B308" s="68"/>
      <c r="C308" s="51"/>
      <c r="D308" s="51"/>
      <c r="E308" s="57"/>
      <c r="F308" s="57"/>
      <c r="G308" s="57"/>
    </row>
    <row r="309" spans="1:7">
      <c r="A309" s="51"/>
      <c r="B309" s="68"/>
      <c r="C309" s="51"/>
      <c r="D309" s="51"/>
      <c r="E309" s="57"/>
      <c r="F309" s="57"/>
      <c r="G309" s="57"/>
    </row>
    <row r="310" spans="1:7">
      <c r="A310" s="51"/>
      <c r="B310" s="68"/>
      <c r="C310" s="51"/>
      <c r="D310" s="51"/>
      <c r="E310" s="57"/>
      <c r="F310" s="57"/>
      <c r="G310" s="57"/>
    </row>
    <row r="311" spans="1:7">
      <c r="A311" s="51"/>
      <c r="B311" s="68"/>
      <c r="C311" s="51"/>
      <c r="D311" s="51"/>
      <c r="E311" s="57"/>
      <c r="F311" s="57"/>
      <c r="G311" s="57"/>
    </row>
    <row r="312" spans="1:7">
      <c r="A312" s="51"/>
      <c r="B312" s="68"/>
      <c r="C312" s="51"/>
      <c r="D312" s="51"/>
      <c r="E312" s="57"/>
      <c r="F312" s="57"/>
      <c r="G312" s="57"/>
    </row>
    <row r="313" spans="1:7">
      <c r="A313" s="51"/>
      <c r="B313" s="68"/>
      <c r="C313" s="51"/>
      <c r="D313" s="51"/>
      <c r="E313" s="57"/>
      <c r="F313" s="57"/>
      <c r="G313" s="57"/>
    </row>
    <row r="314" spans="1:7">
      <c r="A314" s="70"/>
      <c r="B314" s="70"/>
      <c r="C314" s="70"/>
      <c r="D314" s="70"/>
      <c r="E314" s="70"/>
      <c r="F314" s="70"/>
      <c r="G314" s="70"/>
    </row>
    <row r="315" spans="1:7">
      <c r="A315" s="51"/>
      <c r="B315" s="68"/>
      <c r="C315" s="51"/>
      <c r="D315" s="51"/>
      <c r="E315" s="57"/>
      <c r="F315" s="57"/>
      <c r="G315" s="57"/>
    </row>
    <row r="316" spans="1:7">
      <c r="A316" s="51"/>
      <c r="B316" s="152"/>
      <c r="C316" s="51"/>
      <c r="D316" s="51"/>
      <c r="E316" s="57"/>
      <c r="F316" s="57"/>
      <c r="G316" s="57"/>
    </row>
    <row r="317" spans="1:7">
      <c r="A317" s="51"/>
      <c r="B317" s="68"/>
      <c r="C317" s="51"/>
      <c r="D317" s="51"/>
      <c r="E317" s="57"/>
      <c r="F317" s="57"/>
      <c r="G317" s="57"/>
    </row>
    <row r="318" spans="1:7">
      <c r="A318" s="51"/>
      <c r="B318" s="68"/>
      <c r="C318" s="51"/>
      <c r="D318" s="51"/>
      <c r="E318" s="57"/>
      <c r="F318" s="57"/>
      <c r="G318" s="57"/>
    </row>
    <row r="319" spans="1:7">
      <c r="A319" s="51"/>
      <c r="B319" s="68"/>
      <c r="C319" s="51"/>
      <c r="D319" s="51"/>
      <c r="E319" s="57"/>
      <c r="F319" s="57"/>
      <c r="G319" s="57"/>
    </row>
    <row r="320" spans="1:7">
      <c r="A320" s="51"/>
      <c r="B320" s="68"/>
      <c r="C320" s="51"/>
      <c r="D320" s="51"/>
      <c r="E320" s="57"/>
      <c r="F320" s="57"/>
      <c r="G320" s="57"/>
    </row>
    <row r="321" spans="1:7">
      <c r="A321" s="51"/>
      <c r="B321" s="68"/>
      <c r="C321" s="51"/>
      <c r="D321" s="51"/>
      <c r="E321" s="57"/>
      <c r="F321" s="57"/>
      <c r="G321" s="57"/>
    </row>
    <row r="322" spans="1:7">
      <c r="A322" s="51"/>
      <c r="B322" s="68"/>
      <c r="C322" s="51"/>
      <c r="D322" s="51"/>
      <c r="E322" s="57"/>
      <c r="F322" s="57"/>
      <c r="G322" s="57"/>
    </row>
    <row r="323" spans="1:7">
      <c r="A323" s="51"/>
      <c r="B323" s="68"/>
      <c r="C323" s="51"/>
      <c r="D323" s="51"/>
      <c r="E323" s="57"/>
      <c r="F323" s="57"/>
      <c r="G323" s="57"/>
    </row>
    <row r="324" spans="1:7">
      <c r="A324" s="70"/>
      <c r="B324" s="70"/>
      <c r="C324" s="70"/>
      <c r="D324" s="70"/>
      <c r="E324" s="70"/>
      <c r="F324" s="70"/>
      <c r="G324" s="70"/>
    </row>
    <row r="325" spans="1:7">
      <c r="A325" s="51"/>
      <c r="B325" s="68"/>
      <c r="C325" s="51"/>
      <c r="D325" s="51"/>
      <c r="E325" s="57"/>
      <c r="F325" s="57"/>
      <c r="G325" s="57"/>
    </row>
    <row r="326" spans="1:7">
      <c r="A326" s="51"/>
      <c r="B326" s="152"/>
      <c r="C326" s="51"/>
      <c r="D326" s="51"/>
      <c r="E326" s="57"/>
      <c r="F326" s="57"/>
      <c r="G326" s="57"/>
    </row>
    <row r="327" spans="1:7">
      <c r="A327" s="51"/>
      <c r="B327" s="68"/>
      <c r="C327" s="51"/>
      <c r="D327" s="51"/>
      <c r="E327" s="57"/>
      <c r="F327" s="57"/>
      <c r="G327" s="57"/>
    </row>
    <row r="328" spans="1:7">
      <c r="A328" s="51"/>
      <c r="B328" s="51"/>
      <c r="C328" s="51"/>
      <c r="D328" s="51"/>
      <c r="E328" s="57"/>
      <c r="F328" s="57"/>
      <c r="G328" s="57"/>
    </row>
    <row r="329" spans="1:7">
      <c r="A329" s="51"/>
      <c r="B329" s="68"/>
      <c r="C329" s="51"/>
      <c r="D329" s="51"/>
      <c r="E329" s="57"/>
      <c r="F329" s="57"/>
      <c r="G329" s="57"/>
    </row>
    <row r="330" spans="1:7">
      <c r="A330" s="51"/>
      <c r="B330" s="51"/>
      <c r="C330" s="151"/>
      <c r="D330" s="51"/>
      <c r="E330" s="49"/>
      <c r="F330" s="49"/>
      <c r="G330" s="49"/>
    </row>
    <row r="331" spans="1:7">
      <c r="A331" s="51"/>
      <c r="B331" s="51"/>
      <c r="C331" s="151"/>
      <c r="D331" s="51"/>
      <c r="E331" s="49"/>
      <c r="F331" s="49"/>
      <c r="G331" s="49"/>
    </row>
    <row r="332" spans="1:7">
      <c r="A332" s="51"/>
      <c r="B332" s="51"/>
      <c r="C332" s="151"/>
      <c r="D332" s="51"/>
      <c r="E332" s="49"/>
      <c r="F332" s="49"/>
      <c r="G332" s="49"/>
    </row>
    <row r="333" spans="1:7">
      <c r="A333" s="51"/>
      <c r="B333" s="51"/>
      <c r="C333" s="151"/>
      <c r="D333" s="51"/>
      <c r="E333" s="49"/>
      <c r="F333" s="49"/>
      <c r="G333" s="49"/>
    </row>
    <row r="334" spans="1:7">
      <c r="A334" s="51"/>
      <c r="B334" s="51"/>
      <c r="C334" s="151"/>
      <c r="D334" s="51"/>
      <c r="E334" s="49"/>
      <c r="F334" s="49"/>
      <c r="G334" s="49"/>
    </row>
    <row r="335" spans="1:7">
      <c r="A335" s="51"/>
      <c r="B335" s="51"/>
      <c r="C335" s="151"/>
      <c r="D335" s="51"/>
      <c r="E335" s="49"/>
      <c r="F335" s="49"/>
      <c r="G335" s="49"/>
    </row>
    <row r="336" spans="1:7">
      <c r="A336" s="51"/>
      <c r="B336" s="51"/>
      <c r="C336" s="151"/>
      <c r="D336" s="51"/>
      <c r="E336" s="49"/>
      <c r="F336" s="49"/>
      <c r="G336" s="49"/>
    </row>
    <row r="337" spans="1:7">
      <c r="A337" s="51"/>
      <c r="B337" s="51"/>
      <c r="C337" s="151"/>
      <c r="D337" s="51"/>
      <c r="E337" s="49"/>
      <c r="F337" s="49"/>
      <c r="G337" s="49"/>
    </row>
    <row r="338" spans="1:7">
      <c r="A338" s="51"/>
      <c r="B338" s="51"/>
      <c r="C338" s="151"/>
      <c r="D338" s="51"/>
      <c r="E338" s="49"/>
      <c r="F338" s="49"/>
      <c r="G338" s="49"/>
    </row>
    <row r="339" spans="1:7">
      <c r="A339" s="51"/>
      <c r="B339" s="51"/>
      <c r="C339" s="151"/>
      <c r="D339" s="51"/>
      <c r="E339" s="49"/>
      <c r="F339" s="49"/>
      <c r="G339" s="49"/>
    </row>
    <row r="340" spans="1:7">
      <c r="A340" s="51"/>
      <c r="B340" s="51"/>
      <c r="C340" s="151"/>
      <c r="D340" s="51"/>
      <c r="E340" s="49"/>
      <c r="F340" s="49"/>
      <c r="G340" s="49"/>
    </row>
    <row r="341" spans="1:7">
      <c r="A341" s="51"/>
      <c r="B341" s="51"/>
      <c r="C341" s="151"/>
      <c r="D341" s="51"/>
      <c r="E341" s="49"/>
      <c r="F341" s="49"/>
      <c r="G341" s="49"/>
    </row>
    <row r="342" spans="1:7">
      <c r="A342" s="51"/>
      <c r="B342" s="51"/>
      <c r="C342" s="151"/>
      <c r="D342" s="51"/>
      <c r="E342" s="49"/>
      <c r="F342" s="49"/>
      <c r="G342" s="49"/>
    </row>
    <row r="343" spans="1:7">
      <c r="A343" s="51"/>
      <c r="B343" s="51"/>
      <c r="C343" s="151"/>
      <c r="D343" s="51"/>
      <c r="E343" s="49"/>
      <c r="F343" s="49"/>
      <c r="G343" s="49"/>
    </row>
    <row r="344" spans="1:7">
      <c r="A344" s="51"/>
      <c r="B344" s="51"/>
      <c r="C344" s="151"/>
      <c r="D344" s="51"/>
      <c r="E344" s="49"/>
      <c r="F344" s="49"/>
      <c r="G344" s="49"/>
    </row>
    <row r="345" spans="1:7">
      <c r="A345" s="51"/>
      <c r="B345" s="51"/>
      <c r="C345" s="151"/>
      <c r="D345" s="51"/>
      <c r="E345" s="49"/>
      <c r="F345" s="49"/>
      <c r="G345" s="49"/>
    </row>
    <row r="346" spans="1:7">
      <c r="A346" s="51"/>
      <c r="B346" s="51"/>
      <c r="C346" s="151"/>
      <c r="D346" s="51"/>
      <c r="E346" s="49"/>
      <c r="F346" s="49"/>
      <c r="G346" s="49"/>
    </row>
    <row r="347" spans="1:7">
      <c r="A347" s="51"/>
      <c r="B347" s="51"/>
      <c r="C347" s="151"/>
      <c r="D347" s="51"/>
      <c r="E347" s="49"/>
      <c r="F347" s="49"/>
      <c r="G347" s="49"/>
    </row>
    <row r="348" spans="1:7">
      <c r="A348" s="51"/>
      <c r="B348" s="51"/>
      <c r="C348" s="151"/>
      <c r="D348" s="51"/>
      <c r="E348" s="49"/>
      <c r="F348" s="49"/>
      <c r="G348" s="49"/>
    </row>
    <row r="349" spans="1:7">
      <c r="A349" s="51"/>
      <c r="B349" s="51"/>
      <c r="C349" s="151"/>
      <c r="D349" s="51"/>
      <c r="E349" s="49"/>
      <c r="F349" s="49"/>
      <c r="G349" s="49"/>
    </row>
    <row r="350" spans="1:7">
      <c r="A350" s="51"/>
      <c r="B350" s="51"/>
      <c r="C350" s="151"/>
      <c r="D350" s="51"/>
      <c r="E350" s="49"/>
      <c r="F350" s="49"/>
      <c r="G350" s="49"/>
    </row>
    <row r="351" spans="1:7">
      <c r="A351" s="51"/>
      <c r="B351" s="51"/>
      <c r="C351" s="151"/>
      <c r="D351" s="51"/>
      <c r="E351" s="49"/>
      <c r="F351" s="49"/>
      <c r="G351" s="49"/>
    </row>
    <row r="352" spans="1:7">
      <c r="A352" s="51"/>
      <c r="B352" s="51"/>
      <c r="C352" s="151"/>
      <c r="D352" s="51"/>
      <c r="E352" s="49"/>
      <c r="F352" s="49"/>
      <c r="G352" s="49"/>
    </row>
    <row r="353" spans="1:7">
      <c r="A353" s="51"/>
      <c r="B353" s="51"/>
      <c r="C353" s="151"/>
      <c r="D353" s="51"/>
      <c r="E353" s="49"/>
      <c r="F353" s="49"/>
      <c r="G353" s="49"/>
    </row>
    <row r="354" spans="1:7">
      <c r="A354" s="51"/>
      <c r="B354" s="51"/>
      <c r="C354" s="151"/>
      <c r="D354" s="51"/>
      <c r="E354" s="49"/>
      <c r="F354" s="49"/>
      <c r="G354" s="49"/>
    </row>
    <row r="355" spans="1:7">
      <c r="A355" s="51"/>
      <c r="B355" s="51"/>
      <c r="C355" s="151"/>
      <c r="D355" s="51"/>
      <c r="E355" s="49"/>
      <c r="F355" s="49"/>
      <c r="G355" s="49"/>
    </row>
    <row r="356" spans="1:7">
      <c r="A356" s="51"/>
      <c r="B356" s="51"/>
      <c r="C356" s="151"/>
      <c r="D356" s="51"/>
      <c r="E356" s="49"/>
      <c r="F356" s="49"/>
      <c r="G356" s="49"/>
    </row>
    <row r="357" spans="1:7">
      <c r="A357" s="51"/>
      <c r="B357" s="51"/>
      <c r="C357" s="151"/>
      <c r="D357" s="51"/>
      <c r="E357" s="49"/>
      <c r="F357" s="49"/>
      <c r="G357" s="49"/>
    </row>
    <row r="358" spans="1:7">
      <c r="A358" s="51"/>
      <c r="B358" s="51"/>
      <c r="C358" s="151"/>
      <c r="D358" s="51"/>
      <c r="E358" s="49"/>
      <c r="F358" s="49"/>
      <c r="G358" s="49"/>
    </row>
    <row r="359" spans="1:7">
      <c r="A359" s="51"/>
      <c r="B359" s="51"/>
      <c r="C359" s="151"/>
      <c r="D359" s="51"/>
      <c r="E359" s="49"/>
      <c r="F359" s="49"/>
      <c r="G359" s="49"/>
    </row>
    <row r="360" spans="1:7">
      <c r="A360" s="51"/>
      <c r="B360" s="51"/>
      <c r="C360" s="151"/>
      <c r="D360" s="51"/>
      <c r="E360" s="49"/>
      <c r="F360" s="49"/>
      <c r="G360" s="49"/>
    </row>
    <row r="361" spans="1:7">
      <c r="A361" s="51"/>
      <c r="B361" s="51"/>
      <c r="C361" s="151"/>
      <c r="D361" s="51"/>
      <c r="E361" s="49"/>
      <c r="F361" s="49"/>
      <c r="G361" s="49"/>
    </row>
    <row r="362" spans="1:7">
      <c r="A362" s="51"/>
      <c r="B362" s="51"/>
      <c r="C362" s="151"/>
      <c r="D362" s="51"/>
      <c r="E362" s="49"/>
      <c r="F362" s="49"/>
      <c r="G362" s="49"/>
    </row>
    <row r="363" spans="1:7">
      <c r="A363" s="51"/>
      <c r="B363" s="51"/>
      <c r="C363" s="151"/>
      <c r="D363" s="51"/>
      <c r="E363" s="49"/>
      <c r="F363" s="49"/>
      <c r="G363" s="49"/>
    </row>
    <row r="364" spans="1:7">
      <c r="A364" s="51"/>
      <c r="B364" s="51"/>
      <c r="C364" s="151"/>
      <c r="D364" s="51"/>
      <c r="E364" s="49"/>
      <c r="F364" s="49"/>
      <c r="G364" s="49"/>
    </row>
    <row r="365" spans="1:7">
      <c r="A365" s="51"/>
      <c r="B365" s="51"/>
      <c r="C365" s="151"/>
      <c r="D365" s="51"/>
      <c r="E365" s="49"/>
      <c r="F365" s="49"/>
      <c r="G365" s="49"/>
    </row>
    <row r="366" spans="1:7">
      <c r="A366" s="51"/>
      <c r="B366" s="51"/>
      <c r="C366" s="151"/>
      <c r="D366" s="51"/>
      <c r="E366" s="49"/>
      <c r="F366" s="49"/>
      <c r="G366" s="49"/>
    </row>
    <row r="367" spans="1:7">
      <c r="A367" s="51"/>
      <c r="B367" s="51"/>
      <c r="C367" s="151"/>
      <c r="D367" s="51"/>
      <c r="E367" s="49"/>
      <c r="F367" s="49"/>
      <c r="G367" s="49"/>
    </row>
    <row r="368" spans="1:7">
      <c r="A368" s="51"/>
      <c r="B368" s="51"/>
      <c r="C368" s="151"/>
      <c r="D368" s="51"/>
      <c r="E368" s="49"/>
      <c r="F368" s="49"/>
      <c r="G368" s="49"/>
    </row>
    <row r="369" spans="1:7">
      <c r="A369" s="51"/>
      <c r="B369" s="51"/>
      <c r="C369" s="151"/>
      <c r="D369" s="51"/>
      <c r="E369" s="49"/>
      <c r="F369" s="49"/>
      <c r="G369" s="49"/>
    </row>
    <row r="370" spans="1:7">
      <c r="A370" s="51"/>
      <c r="B370" s="51"/>
      <c r="C370" s="151"/>
      <c r="D370" s="51"/>
      <c r="E370" s="49"/>
      <c r="F370" s="49"/>
      <c r="G370" s="49"/>
    </row>
    <row r="371" spans="1:7">
      <c r="A371" s="51"/>
      <c r="B371" s="51"/>
      <c r="C371" s="151"/>
      <c r="D371" s="51"/>
      <c r="E371" s="49"/>
      <c r="F371" s="49"/>
      <c r="G371" s="49"/>
    </row>
    <row r="372" spans="1:7">
      <c r="A372" s="51"/>
      <c r="B372" s="51"/>
      <c r="C372" s="151"/>
      <c r="D372" s="51"/>
      <c r="E372" s="49"/>
      <c r="F372" s="49"/>
      <c r="G372" s="49"/>
    </row>
    <row r="373" spans="1:7">
      <c r="A373" s="51"/>
      <c r="B373" s="51"/>
      <c r="C373" s="151"/>
      <c r="D373" s="51"/>
      <c r="E373" s="49"/>
      <c r="F373" s="49"/>
      <c r="G373" s="49"/>
    </row>
    <row r="374" spans="1:7">
      <c r="A374" s="51"/>
      <c r="B374" s="51"/>
      <c r="C374" s="151"/>
      <c r="D374" s="51"/>
      <c r="E374" s="49"/>
      <c r="F374" s="49"/>
      <c r="G374" s="49"/>
    </row>
    <row r="375" spans="1:7">
      <c r="A375" s="51"/>
      <c r="B375" s="51"/>
      <c r="C375" s="151"/>
      <c r="D375" s="51"/>
      <c r="E375" s="49"/>
      <c r="F375" s="49"/>
      <c r="G375" s="49"/>
    </row>
    <row r="376" spans="1:7">
      <c r="A376" s="51"/>
      <c r="B376" s="51"/>
      <c r="C376" s="151"/>
      <c r="D376" s="51"/>
      <c r="E376" s="49"/>
      <c r="F376" s="49"/>
      <c r="G376" s="49"/>
    </row>
    <row r="377" spans="1:7">
      <c r="A377" s="51"/>
      <c r="B377" s="51"/>
      <c r="C377" s="151"/>
      <c r="D377" s="51"/>
      <c r="E377" s="49"/>
      <c r="F377" s="49"/>
      <c r="G377" s="49"/>
    </row>
    <row r="378" spans="1:7">
      <c r="A378" s="51"/>
      <c r="B378" s="51"/>
      <c r="C378" s="151"/>
      <c r="D378" s="51"/>
      <c r="E378" s="49"/>
      <c r="F378" s="49"/>
      <c r="G378" s="49"/>
    </row>
    <row r="379" spans="1:7">
      <c r="A379" s="51"/>
      <c r="B379" s="51"/>
      <c r="C379" s="151"/>
      <c r="D379" s="51"/>
      <c r="E379" s="49"/>
      <c r="F379" s="49"/>
      <c r="G379" s="49"/>
    </row>
    <row r="380" spans="1:7" ht="18.75">
      <c r="A380" s="122"/>
      <c r="B380" s="150"/>
      <c r="C380" s="122"/>
      <c r="D380" s="122"/>
      <c r="E380" s="122"/>
      <c r="F380" s="122"/>
      <c r="G380" s="122"/>
    </row>
    <row r="381" spans="1:7">
      <c r="A381" s="70"/>
      <c r="B381" s="70"/>
      <c r="C381" s="70"/>
      <c r="D381" s="70"/>
      <c r="E381" s="70"/>
      <c r="F381" s="70"/>
      <c r="G381" s="70"/>
    </row>
    <row r="382" spans="1:7">
      <c r="A382" s="51"/>
      <c r="B382" s="51"/>
      <c r="C382" s="131"/>
      <c r="D382" s="65"/>
      <c r="E382" s="65"/>
      <c r="F382" s="83"/>
      <c r="G382" s="83"/>
    </row>
    <row r="383" spans="1:7">
      <c r="A383" s="65"/>
      <c r="B383" s="51"/>
      <c r="C383" s="51"/>
      <c r="D383" s="65"/>
      <c r="E383" s="65"/>
      <c r="F383" s="83"/>
      <c r="G383" s="83"/>
    </row>
    <row r="384" spans="1:7">
      <c r="A384" s="51"/>
      <c r="B384" s="51"/>
      <c r="C384" s="51"/>
      <c r="D384" s="65"/>
      <c r="E384" s="65"/>
      <c r="F384" s="83"/>
      <c r="G384" s="83"/>
    </row>
    <row r="385" spans="1:7">
      <c r="A385" s="51"/>
      <c r="B385" s="68"/>
      <c r="C385" s="131"/>
      <c r="D385" s="131"/>
      <c r="E385" s="65"/>
      <c r="F385" s="138"/>
      <c r="G385" s="138"/>
    </row>
    <row r="386" spans="1:7">
      <c r="A386" s="51"/>
      <c r="B386" s="68"/>
      <c r="C386" s="131"/>
      <c r="D386" s="131"/>
      <c r="E386" s="65"/>
      <c r="F386" s="138"/>
      <c r="G386" s="138"/>
    </row>
    <row r="387" spans="1:7">
      <c r="A387" s="51"/>
      <c r="B387" s="68"/>
      <c r="C387" s="131"/>
      <c r="D387" s="131"/>
      <c r="E387" s="65"/>
      <c r="F387" s="138"/>
      <c r="G387" s="138"/>
    </row>
    <row r="388" spans="1:7">
      <c r="A388" s="51"/>
      <c r="B388" s="68"/>
      <c r="C388" s="131"/>
      <c r="D388" s="131"/>
      <c r="E388" s="65"/>
      <c r="F388" s="138"/>
      <c r="G388" s="138"/>
    </row>
    <row r="389" spans="1:7">
      <c r="A389" s="51"/>
      <c r="B389" s="68"/>
      <c r="C389" s="131"/>
      <c r="D389" s="131"/>
      <c r="E389" s="65"/>
      <c r="F389" s="138"/>
      <c r="G389" s="138"/>
    </row>
    <row r="390" spans="1:7">
      <c r="A390" s="51"/>
      <c r="B390" s="68"/>
      <c r="C390" s="131"/>
      <c r="D390" s="131"/>
      <c r="E390" s="65"/>
      <c r="F390" s="138"/>
      <c r="G390" s="138"/>
    </row>
    <row r="391" spans="1:7">
      <c r="A391" s="51"/>
      <c r="B391" s="68"/>
      <c r="C391" s="131"/>
      <c r="D391" s="131"/>
      <c r="E391" s="65"/>
      <c r="F391" s="138"/>
      <c r="G391" s="138"/>
    </row>
    <row r="392" spans="1:7">
      <c r="A392" s="51"/>
      <c r="B392" s="68"/>
      <c r="C392" s="131"/>
      <c r="D392" s="132"/>
      <c r="E392" s="65"/>
      <c r="F392" s="138"/>
      <c r="G392" s="138"/>
    </row>
    <row r="393" spans="1:7">
      <c r="A393" s="51"/>
      <c r="B393" s="68"/>
      <c r="C393" s="131"/>
      <c r="D393" s="132"/>
      <c r="E393" s="65"/>
      <c r="F393" s="138"/>
      <c r="G393" s="138"/>
    </row>
    <row r="394" spans="1:7">
      <c r="A394" s="51"/>
      <c r="B394" s="68"/>
      <c r="C394" s="131"/>
      <c r="D394" s="132"/>
      <c r="E394" s="68"/>
      <c r="F394" s="138"/>
      <c r="G394" s="138"/>
    </row>
    <row r="395" spans="1:7">
      <c r="A395" s="51"/>
      <c r="B395" s="68"/>
      <c r="C395" s="131"/>
      <c r="D395" s="132"/>
      <c r="E395" s="68"/>
      <c r="F395" s="138"/>
      <c r="G395" s="138"/>
    </row>
    <row r="396" spans="1:7">
      <c r="A396" s="51"/>
      <c r="B396" s="68"/>
      <c r="C396" s="131"/>
      <c r="D396" s="132"/>
      <c r="E396" s="68"/>
      <c r="F396" s="138"/>
      <c r="G396" s="138"/>
    </row>
    <row r="397" spans="1:7">
      <c r="A397" s="51"/>
      <c r="B397" s="68"/>
      <c r="C397" s="131"/>
      <c r="D397" s="132"/>
      <c r="E397" s="68"/>
      <c r="F397" s="138"/>
      <c r="G397" s="138"/>
    </row>
    <row r="398" spans="1:7">
      <c r="A398" s="51"/>
      <c r="B398" s="68"/>
      <c r="C398" s="131"/>
      <c r="D398" s="132"/>
      <c r="E398" s="68"/>
      <c r="F398" s="138"/>
      <c r="G398" s="138"/>
    </row>
    <row r="399" spans="1:7">
      <c r="A399" s="51"/>
      <c r="B399" s="68"/>
      <c r="C399" s="131"/>
      <c r="D399" s="132"/>
      <c r="E399" s="68"/>
      <c r="F399" s="138"/>
      <c r="G399" s="138"/>
    </row>
    <row r="400" spans="1:7">
      <c r="A400" s="51"/>
      <c r="B400" s="68"/>
      <c r="C400" s="131"/>
      <c r="D400" s="132"/>
      <c r="E400" s="51"/>
      <c r="F400" s="138"/>
      <c r="G400" s="138"/>
    </row>
    <row r="401" spans="1:7">
      <c r="A401" s="51"/>
      <c r="B401" s="68"/>
      <c r="C401" s="131"/>
      <c r="D401" s="132"/>
      <c r="E401" s="172"/>
      <c r="F401" s="138"/>
      <c r="G401" s="138"/>
    </row>
    <row r="402" spans="1:7">
      <c r="A402" s="51"/>
      <c r="B402" s="68"/>
      <c r="C402" s="131"/>
      <c r="D402" s="132"/>
      <c r="E402" s="172"/>
      <c r="F402" s="138"/>
      <c r="G402" s="138"/>
    </row>
    <row r="403" spans="1:7">
      <c r="A403" s="51"/>
      <c r="B403" s="68"/>
      <c r="C403" s="131"/>
      <c r="D403" s="132"/>
      <c r="E403" s="172"/>
      <c r="F403" s="138"/>
      <c r="G403" s="138"/>
    </row>
    <row r="404" spans="1:7">
      <c r="A404" s="51"/>
      <c r="B404" s="68"/>
      <c r="C404" s="131"/>
      <c r="D404" s="132"/>
      <c r="E404" s="172"/>
      <c r="F404" s="138"/>
      <c r="G404" s="138"/>
    </row>
    <row r="405" spans="1:7">
      <c r="A405" s="51"/>
      <c r="B405" s="68"/>
      <c r="C405" s="131"/>
      <c r="D405" s="132"/>
      <c r="E405" s="172"/>
      <c r="F405" s="138"/>
      <c r="G405" s="138"/>
    </row>
    <row r="406" spans="1:7">
      <c r="A406" s="51"/>
      <c r="B406" s="68"/>
      <c r="C406" s="131"/>
      <c r="D406" s="132"/>
      <c r="E406" s="172"/>
      <c r="F406" s="138"/>
      <c r="G406" s="138"/>
    </row>
    <row r="407" spans="1:7">
      <c r="A407" s="51"/>
      <c r="B407" s="68"/>
      <c r="C407" s="131"/>
      <c r="D407" s="132"/>
      <c r="E407" s="172"/>
      <c r="F407" s="138"/>
      <c r="G407" s="138"/>
    </row>
    <row r="408" spans="1:7">
      <c r="A408" s="51"/>
      <c r="B408" s="68"/>
      <c r="C408" s="131"/>
      <c r="D408" s="132"/>
      <c r="E408" s="172"/>
      <c r="F408" s="138"/>
      <c r="G408" s="138"/>
    </row>
    <row r="409" spans="1:7">
      <c r="A409" s="51"/>
      <c r="B409" s="78"/>
      <c r="C409" s="133"/>
      <c r="D409" s="76"/>
      <c r="E409" s="172"/>
      <c r="F409" s="173"/>
      <c r="G409" s="173"/>
    </row>
    <row r="410" spans="1:7">
      <c r="A410" s="70"/>
      <c r="B410" s="70"/>
      <c r="C410" s="70"/>
      <c r="D410" s="70"/>
      <c r="E410" s="70"/>
      <c r="F410" s="70"/>
      <c r="G410" s="70"/>
    </row>
    <row r="411" spans="1:7">
      <c r="A411" s="51"/>
      <c r="B411" s="51"/>
      <c r="C411" s="151"/>
      <c r="D411" s="51"/>
      <c r="E411" s="51"/>
      <c r="F411" s="51"/>
      <c r="G411" s="51"/>
    </row>
    <row r="412" spans="1:7">
      <c r="A412" s="51"/>
      <c r="B412" s="51"/>
      <c r="C412" s="51"/>
      <c r="D412" s="51"/>
      <c r="E412" s="51"/>
      <c r="F412" s="51"/>
      <c r="G412" s="51"/>
    </row>
    <row r="413" spans="1:7">
      <c r="A413" s="51"/>
      <c r="B413" s="68"/>
      <c r="C413" s="51"/>
      <c r="D413" s="51"/>
      <c r="E413" s="51"/>
      <c r="F413" s="51"/>
      <c r="G413" s="51"/>
    </row>
    <row r="414" spans="1:7">
      <c r="A414" s="51"/>
      <c r="B414" s="51"/>
      <c r="C414" s="131"/>
      <c r="D414" s="132"/>
      <c r="E414" s="51"/>
      <c r="F414" s="138"/>
      <c r="G414" s="138"/>
    </row>
    <row r="415" spans="1:7">
      <c r="A415" s="51"/>
      <c r="B415" s="51"/>
      <c r="C415" s="131"/>
      <c r="D415" s="132"/>
      <c r="E415" s="51"/>
      <c r="F415" s="138"/>
      <c r="G415" s="138"/>
    </row>
    <row r="416" spans="1:7">
      <c r="A416" s="51"/>
      <c r="B416" s="51"/>
      <c r="C416" s="131"/>
      <c r="D416" s="132"/>
      <c r="E416" s="51"/>
      <c r="F416" s="138"/>
      <c r="G416" s="138"/>
    </row>
    <row r="417" spans="1:7">
      <c r="A417" s="51"/>
      <c r="B417" s="51"/>
      <c r="C417" s="131"/>
      <c r="D417" s="132"/>
      <c r="E417" s="51"/>
      <c r="F417" s="138"/>
      <c r="G417" s="138"/>
    </row>
    <row r="418" spans="1:7">
      <c r="A418" s="51"/>
      <c r="B418" s="51"/>
      <c r="C418" s="131"/>
      <c r="D418" s="132"/>
      <c r="E418" s="51"/>
      <c r="F418" s="138"/>
      <c r="G418" s="138"/>
    </row>
    <row r="419" spans="1:7">
      <c r="A419" s="51"/>
      <c r="B419" s="51"/>
      <c r="C419" s="131"/>
      <c r="D419" s="132"/>
      <c r="E419" s="51"/>
      <c r="F419" s="138"/>
      <c r="G419" s="138"/>
    </row>
    <row r="420" spans="1:7">
      <c r="A420" s="51"/>
      <c r="B420" s="51"/>
      <c r="C420" s="131"/>
      <c r="D420" s="132"/>
      <c r="E420" s="51"/>
      <c r="F420" s="138"/>
      <c r="G420" s="138"/>
    </row>
    <row r="421" spans="1:7">
      <c r="A421" s="51"/>
      <c r="B421" s="51"/>
      <c r="C421" s="131"/>
      <c r="D421" s="132"/>
      <c r="E421" s="51"/>
      <c r="F421" s="138"/>
      <c r="G421" s="138"/>
    </row>
    <row r="422" spans="1:7">
      <c r="A422" s="51"/>
      <c r="B422" s="78"/>
      <c r="C422" s="131"/>
      <c r="D422" s="132"/>
      <c r="E422" s="51"/>
      <c r="F422" s="151"/>
      <c r="G422" s="151"/>
    </row>
    <row r="423" spans="1:7">
      <c r="A423" s="51"/>
      <c r="B423" s="80"/>
      <c r="C423" s="131"/>
      <c r="D423" s="132"/>
      <c r="E423" s="51"/>
      <c r="F423" s="138"/>
      <c r="G423" s="138"/>
    </row>
    <row r="424" spans="1:7">
      <c r="A424" s="51"/>
      <c r="B424" s="80"/>
      <c r="C424" s="131"/>
      <c r="D424" s="132"/>
      <c r="E424" s="51"/>
      <c r="F424" s="138"/>
      <c r="G424" s="138"/>
    </row>
    <row r="425" spans="1:7">
      <c r="A425" s="51"/>
      <c r="B425" s="80"/>
      <c r="C425" s="131"/>
      <c r="D425" s="132"/>
      <c r="E425" s="51"/>
      <c r="F425" s="138"/>
      <c r="G425" s="138"/>
    </row>
    <row r="426" spans="1:7">
      <c r="A426" s="51"/>
      <c r="B426" s="80"/>
      <c r="C426" s="131"/>
      <c r="D426" s="132"/>
      <c r="E426" s="51"/>
      <c r="F426" s="138"/>
      <c r="G426" s="138"/>
    </row>
    <row r="427" spans="1:7">
      <c r="A427" s="51"/>
      <c r="B427" s="80"/>
      <c r="C427" s="131"/>
      <c r="D427" s="132"/>
      <c r="E427" s="51"/>
      <c r="F427" s="138"/>
      <c r="G427" s="138"/>
    </row>
    <row r="428" spans="1:7">
      <c r="A428" s="51"/>
      <c r="B428" s="80"/>
      <c r="C428" s="131"/>
      <c r="D428" s="132"/>
      <c r="E428" s="51"/>
      <c r="F428" s="138"/>
      <c r="G428" s="138"/>
    </row>
    <row r="429" spans="1:7">
      <c r="A429" s="51"/>
      <c r="B429" s="80"/>
      <c r="C429" s="51"/>
      <c r="D429" s="51"/>
      <c r="E429" s="51"/>
      <c r="F429" s="77"/>
      <c r="G429" s="77"/>
    </row>
    <row r="430" spans="1:7">
      <c r="A430" s="51"/>
      <c r="B430" s="80"/>
      <c r="C430" s="51"/>
      <c r="D430" s="51"/>
      <c r="E430" s="51"/>
      <c r="F430" s="77"/>
      <c r="G430" s="77"/>
    </row>
    <row r="431" spans="1:7">
      <c r="A431" s="51"/>
      <c r="B431" s="80"/>
      <c r="C431" s="51"/>
      <c r="D431" s="51"/>
      <c r="E431" s="51"/>
      <c r="F431" s="172"/>
      <c r="G431" s="172"/>
    </row>
    <row r="432" spans="1:7">
      <c r="A432" s="70"/>
      <c r="B432" s="70"/>
      <c r="C432" s="70"/>
      <c r="D432" s="70"/>
      <c r="E432" s="70"/>
      <c r="F432" s="70"/>
      <c r="G432" s="70"/>
    </row>
    <row r="433" spans="1:7">
      <c r="A433" s="51"/>
      <c r="B433" s="51"/>
      <c r="C433" s="151"/>
      <c r="D433" s="51"/>
      <c r="E433" s="51"/>
      <c r="F433" s="51"/>
      <c r="G433" s="51"/>
    </row>
    <row r="434" spans="1:7">
      <c r="A434" s="51"/>
      <c r="B434" s="51"/>
      <c r="C434" s="51"/>
      <c r="D434" s="51"/>
      <c r="E434" s="51"/>
      <c r="F434" s="51"/>
      <c r="G434" s="51"/>
    </row>
    <row r="435" spans="1:7">
      <c r="A435" s="51"/>
      <c r="B435" s="68"/>
      <c r="C435" s="51"/>
      <c r="D435" s="51"/>
      <c r="E435" s="51"/>
      <c r="F435" s="51"/>
      <c r="G435" s="51"/>
    </row>
    <row r="436" spans="1:7">
      <c r="A436" s="51"/>
      <c r="B436" s="51"/>
      <c r="C436" s="131"/>
      <c r="D436" s="132"/>
      <c r="E436" s="51"/>
      <c r="F436" s="138"/>
      <c r="G436" s="138"/>
    </row>
    <row r="437" spans="1:7">
      <c r="A437" s="51"/>
      <c r="B437" s="51"/>
      <c r="C437" s="131"/>
      <c r="D437" s="132"/>
      <c r="E437" s="51"/>
      <c r="F437" s="138"/>
      <c r="G437" s="138"/>
    </row>
    <row r="438" spans="1:7">
      <c r="A438" s="51"/>
      <c r="B438" s="51"/>
      <c r="C438" s="131"/>
      <c r="D438" s="132"/>
      <c r="E438" s="51"/>
      <c r="F438" s="138"/>
      <c r="G438" s="138"/>
    </row>
    <row r="439" spans="1:7">
      <c r="A439" s="51"/>
      <c r="B439" s="51"/>
      <c r="C439" s="131"/>
      <c r="D439" s="132"/>
      <c r="E439" s="51"/>
      <c r="F439" s="138"/>
      <c r="G439" s="138"/>
    </row>
    <row r="440" spans="1:7">
      <c r="A440" s="51"/>
      <c r="B440" s="51"/>
      <c r="C440" s="131"/>
      <c r="D440" s="132"/>
      <c r="E440" s="51"/>
      <c r="F440" s="138"/>
      <c r="G440" s="138"/>
    </row>
    <row r="441" spans="1:7">
      <c r="A441" s="51"/>
      <c r="B441" s="51"/>
      <c r="C441" s="131"/>
      <c r="D441" s="132"/>
      <c r="E441" s="51"/>
      <c r="F441" s="138"/>
      <c r="G441" s="138"/>
    </row>
    <row r="442" spans="1:7">
      <c r="A442" s="51"/>
      <c r="B442" s="51"/>
      <c r="C442" s="131"/>
      <c r="D442" s="132"/>
      <c r="E442" s="51"/>
      <c r="F442" s="138"/>
      <c r="G442" s="138"/>
    </row>
    <row r="443" spans="1:7">
      <c r="A443" s="51"/>
      <c r="B443" s="51"/>
      <c r="C443" s="131"/>
      <c r="D443" s="132"/>
      <c r="E443" s="51"/>
      <c r="F443" s="138"/>
      <c r="G443" s="138"/>
    </row>
    <row r="444" spans="1:7">
      <c r="A444" s="51"/>
      <c r="B444" s="78"/>
      <c r="C444" s="131"/>
      <c r="D444" s="132"/>
      <c r="E444" s="51"/>
      <c r="F444" s="151"/>
      <c r="G444" s="151"/>
    </row>
    <row r="445" spans="1:7">
      <c r="A445" s="51"/>
      <c r="B445" s="80"/>
      <c r="C445" s="131"/>
      <c r="D445" s="132"/>
      <c r="E445" s="51"/>
      <c r="F445" s="138"/>
      <c r="G445" s="138"/>
    </row>
    <row r="446" spans="1:7">
      <c r="A446" s="51"/>
      <c r="B446" s="80"/>
      <c r="C446" s="131"/>
      <c r="D446" s="132"/>
      <c r="E446" s="51"/>
      <c r="F446" s="138"/>
      <c r="G446" s="138"/>
    </row>
    <row r="447" spans="1:7">
      <c r="A447" s="51"/>
      <c r="B447" s="80"/>
      <c r="C447" s="131"/>
      <c r="D447" s="132"/>
      <c r="E447" s="51"/>
      <c r="F447" s="138"/>
      <c r="G447" s="138"/>
    </row>
    <row r="448" spans="1:7">
      <c r="A448" s="51"/>
      <c r="B448" s="80"/>
      <c r="C448" s="131"/>
      <c r="D448" s="132"/>
      <c r="E448" s="51"/>
      <c r="F448" s="138"/>
      <c r="G448" s="138"/>
    </row>
    <row r="449" spans="1:7">
      <c r="A449" s="51"/>
      <c r="B449" s="80"/>
      <c r="C449" s="131"/>
      <c r="D449" s="132"/>
      <c r="E449" s="51"/>
      <c r="F449" s="138"/>
      <c r="G449" s="138"/>
    </row>
    <row r="450" spans="1:7">
      <c r="A450" s="51"/>
      <c r="B450" s="80"/>
      <c r="C450" s="131"/>
      <c r="D450" s="132"/>
      <c r="E450" s="51"/>
      <c r="F450" s="138"/>
      <c r="G450" s="138"/>
    </row>
    <row r="451" spans="1:7">
      <c r="A451" s="51"/>
      <c r="B451" s="80"/>
      <c r="C451" s="51"/>
      <c r="D451" s="51"/>
      <c r="E451" s="51"/>
      <c r="F451" s="138"/>
      <c r="G451" s="138"/>
    </row>
    <row r="452" spans="1:7">
      <c r="A452" s="51"/>
      <c r="B452" s="80"/>
      <c r="C452" s="51"/>
      <c r="D452" s="51"/>
      <c r="E452" s="51"/>
      <c r="F452" s="138"/>
      <c r="G452" s="138"/>
    </row>
    <row r="453" spans="1:7">
      <c r="A453" s="51"/>
      <c r="B453" s="80"/>
      <c r="C453" s="51"/>
      <c r="D453" s="51"/>
      <c r="E453" s="51"/>
      <c r="F453" s="138"/>
      <c r="G453" s="151"/>
    </row>
    <row r="454" spans="1:7">
      <c r="A454" s="70"/>
      <c r="B454" s="70"/>
      <c r="C454" s="70"/>
      <c r="D454" s="70"/>
      <c r="E454" s="70"/>
      <c r="F454" s="70"/>
      <c r="G454" s="70"/>
    </row>
    <row r="455" spans="1:7">
      <c r="A455" s="51"/>
      <c r="B455" s="68"/>
      <c r="C455" s="151"/>
      <c r="D455" s="151"/>
      <c r="E455" s="51"/>
      <c r="F455" s="51"/>
      <c r="G455" s="51"/>
    </row>
    <row r="456" spans="1:7">
      <c r="A456" s="51"/>
      <c r="B456" s="68"/>
      <c r="C456" s="151"/>
      <c r="D456" s="151"/>
      <c r="E456" s="51"/>
      <c r="F456" s="51"/>
      <c r="G456" s="51"/>
    </row>
    <row r="457" spans="1:7">
      <c r="A457" s="51"/>
      <c r="B457" s="68"/>
      <c r="C457" s="151"/>
      <c r="D457" s="151"/>
      <c r="E457" s="51"/>
      <c r="F457" s="51"/>
      <c r="G457" s="51"/>
    </row>
    <row r="458" spans="1:7">
      <c r="A458" s="51"/>
      <c r="B458" s="68"/>
      <c r="C458" s="151"/>
      <c r="D458" s="151"/>
      <c r="E458" s="51"/>
      <c r="F458" s="51"/>
      <c r="G458" s="51"/>
    </row>
    <row r="459" spans="1:7">
      <c r="A459" s="51"/>
      <c r="B459" s="68"/>
      <c r="C459" s="151"/>
      <c r="D459" s="151"/>
      <c r="E459" s="51"/>
      <c r="F459" s="51"/>
      <c r="G459" s="51"/>
    </row>
    <row r="460" spans="1:7">
      <c r="A460" s="51"/>
      <c r="B460" s="68"/>
      <c r="C460" s="151"/>
      <c r="D460" s="151"/>
      <c r="E460" s="51"/>
      <c r="F460" s="51"/>
      <c r="G460" s="51"/>
    </row>
    <row r="461" spans="1:7">
      <c r="A461" s="51"/>
      <c r="B461" s="68"/>
      <c r="C461" s="151"/>
      <c r="D461" s="151"/>
      <c r="E461" s="51"/>
      <c r="F461" s="51"/>
      <c r="G461" s="51"/>
    </row>
    <row r="462" spans="1:7">
      <c r="A462" s="51"/>
      <c r="B462" s="68"/>
      <c r="C462" s="151"/>
      <c r="D462" s="151"/>
      <c r="E462" s="51"/>
      <c r="F462" s="51"/>
      <c r="G462" s="51"/>
    </row>
    <row r="463" spans="1:7">
      <c r="A463" s="51"/>
      <c r="B463" s="68"/>
      <c r="C463" s="151"/>
      <c r="D463" s="151"/>
      <c r="E463" s="51"/>
      <c r="F463" s="51"/>
      <c r="G463" s="51"/>
    </row>
    <row r="464" spans="1:7">
      <c r="A464" s="51"/>
      <c r="B464" s="68"/>
      <c r="C464" s="151"/>
      <c r="D464" s="151"/>
      <c r="E464" s="51"/>
      <c r="F464" s="51"/>
      <c r="G464" s="51"/>
    </row>
    <row r="465" spans="1:7">
      <c r="A465" s="51"/>
      <c r="B465" s="80"/>
      <c r="C465" s="151"/>
      <c r="D465" s="51"/>
      <c r="E465" s="51"/>
      <c r="F465" s="51"/>
      <c r="G465" s="51"/>
    </row>
    <row r="466" spans="1:7">
      <c r="A466" s="51"/>
      <c r="B466" s="80"/>
      <c r="C466" s="151"/>
      <c r="D466" s="51"/>
      <c r="E466" s="51"/>
      <c r="F466" s="51"/>
      <c r="G466" s="51"/>
    </row>
    <row r="467" spans="1:7">
      <c r="A467" s="51"/>
      <c r="B467" s="80"/>
      <c r="C467" s="151"/>
      <c r="D467" s="51"/>
      <c r="E467" s="51"/>
      <c r="F467" s="51"/>
      <c r="G467" s="51"/>
    </row>
    <row r="468" spans="1:7">
      <c r="A468" s="51"/>
      <c r="B468" s="80"/>
      <c r="C468" s="151"/>
      <c r="D468" s="51"/>
      <c r="E468" s="51"/>
      <c r="F468" s="51"/>
      <c r="G468" s="51"/>
    </row>
    <row r="469" spans="1:7">
      <c r="A469" s="51"/>
      <c r="B469" s="80"/>
      <c r="C469" s="151"/>
      <c r="D469" s="51"/>
      <c r="E469" s="51"/>
      <c r="F469" s="51"/>
      <c r="G469" s="51"/>
    </row>
    <row r="470" spans="1:7">
      <c r="A470" s="51"/>
      <c r="B470" s="80"/>
      <c r="C470" s="151"/>
      <c r="D470" s="51"/>
      <c r="E470" s="51"/>
      <c r="F470" s="51"/>
      <c r="G470" s="51"/>
    </row>
    <row r="471" spans="1:7">
      <c r="A471" s="51"/>
      <c r="B471" s="80"/>
      <c r="C471" s="151"/>
      <c r="D471" s="51"/>
      <c r="E471" s="51"/>
      <c r="F471" s="51"/>
      <c r="G471" s="51"/>
    </row>
    <row r="472" spans="1:7">
      <c r="A472" s="51"/>
      <c r="B472" s="80"/>
      <c r="C472" s="151"/>
      <c r="D472" s="51"/>
      <c r="E472" s="51"/>
      <c r="F472" s="51"/>
      <c r="G472" s="51"/>
    </row>
    <row r="473" spans="1:7">
      <c r="A473" s="51"/>
      <c r="B473" s="80"/>
      <c r="C473" s="151"/>
      <c r="D473" s="51"/>
      <c r="E473" s="51"/>
      <c r="F473" s="51"/>
      <c r="G473" s="51"/>
    </row>
    <row r="474" spans="1:7">
      <c r="A474" s="51"/>
      <c r="B474" s="80"/>
      <c r="C474" s="151"/>
      <c r="D474" s="51"/>
      <c r="E474" s="51"/>
      <c r="F474" s="51"/>
      <c r="G474" s="51"/>
    </row>
    <row r="475" spans="1:7">
      <c r="A475" s="51"/>
      <c r="B475" s="80"/>
      <c r="C475" s="151"/>
      <c r="D475" s="51"/>
      <c r="E475" s="51"/>
      <c r="F475" s="51"/>
      <c r="G475" s="51"/>
    </row>
    <row r="476" spans="1:7">
      <c r="A476" s="51"/>
      <c r="B476" s="80"/>
      <c r="C476" s="151"/>
      <c r="D476" s="51"/>
      <c r="E476" s="51"/>
      <c r="F476" s="51"/>
      <c r="G476" s="49"/>
    </row>
    <row r="477" spans="1:7">
      <c r="A477" s="51"/>
      <c r="B477" s="80"/>
      <c r="C477" s="151"/>
      <c r="D477" s="51"/>
      <c r="E477" s="51"/>
      <c r="F477" s="51"/>
      <c r="G477" s="49"/>
    </row>
    <row r="478" spans="1:7">
      <c r="A478" s="51"/>
      <c r="B478" s="80"/>
      <c r="C478" s="151"/>
      <c r="D478" s="51"/>
      <c r="E478" s="51"/>
      <c r="F478" s="51"/>
      <c r="G478" s="49"/>
    </row>
    <row r="479" spans="1:7">
      <c r="A479" s="51"/>
      <c r="B479" s="80"/>
      <c r="C479" s="151"/>
      <c r="D479" s="81"/>
      <c r="E479" s="81"/>
      <c r="F479" s="81"/>
      <c r="G479" s="81"/>
    </row>
    <row r="480" spans="1:7">
      <c r="A480" s="51"/>
      <c r="B480" s="80"/>
      <c r="C480" s="151"/>
      <c r="D480" s="81"/>
      <c r="E480" s="81"/>
      <c r="F480" s="81"/>
      <c r="G480" s="81"/>
    </row>
    <row r="481" spans="1:7">
      <c r="A481" s="51"/>
      <c r="B481" s="80"/>
      <c r="C481" s="151"/>
      <c r="D481" s="81"/>
      <c r="E481" s="81"/>
      <c r="F481" s="81"/>
      <c r="G481" s="81"/>
    </row>
    <row r="482" spans="1:7">
      <c r="A482" s="70"/>
      <c r="B482" s="70"/>
      <c r="C482" s="70"/>
      <c r="D482" s="70"/>
      <c r="E482" s="70"/>
      <c r="F482" s="70"/>
      <c r="G482" s="70"/>
    </row>
    <row r="483" spans="1:7">
      <c r="A483" s="51"/>
      <c r="B483" s="68"/>
      <c r="C483" s="51"/>
      <c r="D483" s="51"/>
      <c r="E483" s="57"/>
      <c r="F483" s="138"/>
      <c r="G483" s="138"/>
    </row>
    <row r="484" spans="1:7">
      <c r="A484" s="51"/>
      <c r="B484" s="68"/>
      <c r="C484" s="51"/>
      <c r="D484" s="51"/>
      <c r="E484" s="57"/>
      <c r="F484" s="138"/>
      <c r="G484" s="138"/>
    </row>
    <row r="485" spans="1:7">
      <c r="A485" s="51"/>
      <c r="B485" s="68"/>
      <c r="C485" s="51"/>
      <c r="D485" s="51"/>
      <c r="E485" s="57"/>
      <c r="F485" s="138"/>
      <c r="G485" s="138"/>
    </row>
    <row r="486" spans="1:7">
      <c r="A486" s="51"/>
      <c r="B486" s="68"/>
      <c r="C486" s="51"/>
      <c r="D486" s="51"/>
      <c r="E486" s="57"/>
      <c r="F486" s="138"/>
      <c r="G486" s="138"/>
    </row>
    <row r="487" spans="1:7">
      <c r="A487" s="51"/>
      <c r="B487" s="68"/>
      <c r="C487" s="51"/>
      <c r="D487" s="51"/>
      <c r="E487" s="57"/>
      <c r="F487" s="138"/>
      <c r="G487" s="138"/>
    </row>
    <row r="488" spans="1:7">
      <c r="A488" s="51"/>
      <c r="B488" s="68"/>
      <c r="C488" s="51"/>
      <c r="D488" s="51"/>
      <c r="E488" s="57"/>
      <c r="F488" s="138"/>
      <c r="G488" s="138"/>
    </row>
    <row r="489" spans="1:7">
      <c r="A489" s="51"/>
      <c r="B489" s="68"/>
      <c r="C489" s="51"/>
      <c r="D489" s="51"/>
      <c r="E489" s="57"/>
      <c r="F489" s="138"/>
      <c r="G489" s="138"/>
    </row>
    <row r="490" spans="1:7">
      <c r="A490" s="51"/>
      <c r="B490" s="68"/>
      <c r="C490" s="51"/>
      <c r="D490" s="51"/>
      <c r="E490" s="57"/>
      <c r="F490" s="138"/>
      <c r="G490" s="138"/>
    </row>
    <row r="491" spans="1:7">
      <c r="A491" s="51"/>
      <c r="B491" s="68"/>
      <c r="C491" s="51"/>
      <c r="D491" s="51"/>
      <c r="E491" s="57"/>
      <c r="F491" s="138"/>
      <c r="G491" s="138"/>
    </row>
    <row r="492" spans="1:7">
      <c r="A492" s="51"/>
      <c r="B492" s="68"/>
      <c r="C492" s="51"/>
      <c r="D492" s="51"/>
      <c r="E492" s="57"/>
      <c r="F492" s="138"/>
      <c r="G492" s="138"/>
    </row>
    <row r="493" spans="1:7">
      <c r="A493" s="51"/>
      <c r="B493" s="68"/>
      <c r="C493" s="51"/>
      <c r="D493" s="51"/>
      <c r="E493" s="57"/>
      <c r="F493" s="138"/>
      <c r="G493" s="138"/>
    </row>
    <row r="494" spans="1:7">
      <c r="A494" s="51"/>
      <c r="B494" s="68"/>
      <c r="C494" s="51"/>
      <c r="D494" s="51"/>
      <c r="E494" s="57"/>
      <c r="F494" s="138"/>
      <c r="G494" s="138"/>
    </row>
    <row r="495" spans="1:7">
      <c r="A495" s="51"/>
      <c r="B495" s="68"/>
      <c r="C495" s="51"/>
      <c r="D495" s="51"/>
      <c r="E495" s="57"/>
      <c r="F495" s="138"/>
      <c r="G495" s="138"/>
    </row>
    <row r="496" spans="1:7">
      <c r="A496" s="51"/>
      <c r="B496" s="68"/>
      <c r="C496" s="51"/>
      <c r="D496" s="51"/>
      <c r="E496" s="57"/>
      <c r="F496" s="138"/>
      <c r="G496" s="138"/>
    </row>
    <row r="497" spans="1:7">
      <c r="A497" s="51"/>
      <c r="B497" s="68"/>
      <c r="C497" s="51"/>
      <c r="D497" s="51"/>
      <c r="E497" s="57"/>
      <c r="F497" s="138"/>
      <c r="G497" s="138"/>
    </row>
    <row r="498" spans="1:7">
      <c r="A498" s="51"/>
      <c r="B498" s="68"/>
      <c r="C498" s="51"/>
      <c r="D498" s="51"/>
      <c r="E498" s="57"/>
      <c r="F498" s="138"/>
      <c r="G498" s="138"/>
    </row>
    <row r="499" spans="1:7">
      <c r="A499" s="51"/>
      <c r="B499" s="68"/>
      <c r="C499" s="51"/>
      <c r="D499" s="51"/>
      <c r="E499" s="57"/>
      <c r="F499" s="138"/>
      <c r="G499" s="138"/>
    </row>
    <row r="500" spans="1:7">
      <c r="A500" s="51"/>
      <c r="B500" s="68"/>
      <c r="C500" s="51"/>
      <c r="D500" s="51"/>
      <c r="E500" s="57"/>
      <c r="F500" s="138"/>
      <c r="G500" s="138"/>
    </row>
    <row r="501" spans="1:7">
      <c r="A501" s="51"/>
      <c r="B501" s="68"/>
      <c r="C501" s="51"/>
      <c r="D501" s="51"/>
      <c r="E501" s="57"/>
      <c r="F501" s="57"/>
      <c r="G501" s="57"/>
    </row>
    <row r="502" spans="1:7">
      <c r="A502" s="51"/>
      <c r="B502" s="68"/>
      <c r="C502" s="51"/>
      <c r="D502" s="51"/>
      <c r="E502" s="57"/>
      <c r="F502" s="57"/>
      <c r="G502" s="57"/>
    </row>
    <row r="503" spans="1:7">
      <c r="A503" s="51"/>
      <c r="B503" s="68"/>
      <c r="C503" s="51"/>
      <c r="D503" s="51"/>
      <c r="E503" s="57"/>
      <c r="F503" s="57"/>
      <c r="G503" s="57"/>
    </row>
    <row r="504" spans="1:7">
      <c r="A504" s="51"/>
      <c r="B504" s="68"/>
      <c r="C504" s="51"/>
      <c r="D504" s="51"/>
      <c r="E504" s="57"/>
      <c r="F504" s="57"/>
      <c r="G504" s="57"/>
    </row>
    <row r="505" spans="1:7">
      <c r="A505" s="70"/>
      <c r="B505" s="70"/>
      <c r="C505" s="70"/>
      <c r="D505" s="70"/>
      <c r="E505" s="70"/>
      <c r="F505" s="70"/>
      <c r="G505" s="70"/>
    </row>
    <row r="506" spans="1:7">
      <c r="A506" s="51"/>
      <c r="B506" s="68"/>
      <c r="C506" s="51"/>
      <c r="D506" s="51"/>
      <c r="E506" s="57"/>
      <c r="F506" s="138"/>
      <c r="G506" s="138"/>
    </row>
    <row r="507" spans="1:7">
      <c r="A507" s="51"/>
      <c r="B507" s="68"/>
      <c r="C507" s="51"/>
      <c r="D507" s="51"/>
      <c r="E507" s="57"/>
      <c r="F507" s="138"/>
      <c r="G507" s="138"/>
    </row>
    <row r="508" spans="1:7">
      <c r="A508" s="51"/>
      <c r="B508" s="68"/>
      <c r="C508" s="51"/>
      <c r="D508" s="51"/>
      <c r="E508" s="57"/>
      <c r="F508" s="138"/>
      <c r="G508" s="138"/>
    </row>
    <row r="509" spans="1:7">
      <c r="A509" s="51"/>
      <c r="B509" s="68"/>
      <c r="C509" s="51"/>
      <c r="D509" s="51"/>
      <c r="E509" s="57"/>
      <c r="F509" s="138"/>
      <c r="G509" s="138"/>
    </row>
    <row r="510" spans="1:7">
      <c r="A510" s="51"/>
      <c r="B510" s="68"/>
      <c r="C510" s="51"/>
      <c r="D510" s="51"/>
      <c r="E510" s="57"/>
      <c r="F510" s="138"/>
      <c r="G510" s="138"/>
    </row>
    <row r="511" spans="1:7">
      <c r="A511" s="51"/>
      <c r="B511" s="68"/>
      <c r="C511" s="51"/>
      <c r="D511" s="51"/>
      <c r="E511" s="57"/>
      <c r="F511" s="138"/>
      <c r="G511" s="138"/>
    </row>
    <row r="512" spans="1:7">
      <c r="A512" s="51"/>
      <c r="B512" s="68"/>
      <c r="C512" s="51"/>
      <c r="D512" s="51"/>
      <c r="E512" s="57"/>
      <c r="F512" s="138"/>
      <c r="G512" s="138"/>
    </row>
    <row r="513" spans="1:7">
      <c r="A513" s="51"/>
      <c r="B513" s="68"/>
      <c r="C513" s="51"/>
      <c r="D513" s="51"/>
      <c r="E513" s="57"/>
      <c r="F513" s="138"/>
      <c r="G513" s="138"/>
    </row>
    <row r="514" spans="1:7">
      <c r="A514" s="51"/>
      <c r="B514" s="68"/>
      <c r="C514" s="51"/>
      <c r="D514" s="51"/>
      <c r="E514" s="57"/>
      <c r="F514" s="138"/>
      <c r="G514" s="138"/>
    </row>
    <row r="515" spans="1:7">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&amp;C_x000D_&amp;1#&amp;"Calibri"&amp;10&amp;K000000 Restricted - External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heetViews>
  <sheetFormatPr defaultRowHeight="15"/>
  <sheetData/>
  <pageMargins left="0.7" right="0.7" top="0.75" bottom="0.75" header="0.3" footer="0.3"/>
  <headerFooter>
    <oddFooter>&amp;C_x000D_&amp;1#&amp;"Calibri"&amp;10&amp;K000000 Restricted - External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heetViews>
  <sheetFormatPr defaultRowHeight="15"/>
  <sheetData/>
  <pageMargins left="0.7" right="0.7" top="0.75" bottom="0.75" header="0.3" footer="0.3"/>
  <headerFooter>
    <oddFooter>&amp;C_x000D_&amp;1#&amp;"Calibri"&amp;10&amp;K000000 Restricted - External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opLeftCell="A16" zoomScale="80" zoomScaleNormal="80" workbookViewId="0">
      <selection activeCell="G10" sqref="G10"/>
    </sheetView>
  </sheetViews>
  <sheetFormatPr defaultRowHeight="15"/>
  <cols>
    <col min="2" max="5" width="12.42578125" customWidth="1"/>
    <col min="6" max="6" width="24.85546875" customWidth="1"/>
    <col min="7" max="7" width="17.5703125" customWidth="1"/>
    <col min="8" max="10" width="12.42578125" customWidth="1"/>
  </cols>
  <sheetData>
    <row r="1" spans="2:10" ht="15.7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5">
      <c r="B5" s="5"/>
      <c r="C5" s="6"/>
      <c r="D5" s="6"/>
      <c r="E5" s="8"/>
      <c r="F5" s="9" t="s">
        <v>13</v>
      </c>
      <c r="G5" s="6"/>
      <c r="H5" s="6"/>
      <c r="I5" s="6"/>
      <c r="J5" s="7"/>
    </row>
    <row r="6" spans="2:10" ht="41.25" customHeight="1">
      <c r="B6" s="5"/>
      <c r="C6" s="6"/>
      <c r="D6" s="506" t="s">
        <v>3035</v>
      </c>
      <c r="E6" s="506"/>
      <c r="F6" s="506"/>
      <c r="G6" s="506"/>
      <c r="H6" s="506"/>
      <c r="I6" s="6"/>
      <c r="J6" s="7"/>
    </row>
    <row r="7" spans="2:10" ht="26.25">
      <c r="B7" s="5"/>
      <c r="C7" s="6"/>
      <c r="D7" s="6"/>
      <c r="E7" s="6"/>
      <c r="F7" s="11" t="s">
        <v>546</v>
      </c>
      <c r="G7" s="6"/>
      <c r="H7" s="6"/>
      <c r="I7" s="6"/>
      <c r="J7" s="7"/>
    </row>
    <row r="8" spans="2:10" ht="26.25">
      <c r="B8" s="5"/>
      <c r="C8" s="6"/>
      <c r="D8" s="6"/>
      <c r="E8" s="6"/>
      <c r="F8" s="11" t="s">
        <v>3071</v>
      </c>
      <c r="G8" s="6"/>
      <c r="H8" s="6"/>
      <c r="I8" s="6"/>
      <c r="J8" s="7"/>
    </row>
    <row r="9" spans="2:10" ht="21">
      <c r="B9" s="5"/>
      <c r="C9" s="6"/>
      <c r="D9" s="6"/>
      <c r="E9" s="6"/>
      <c r="F9" s="12" t="s">
        <v>3069</v>
      </c>
      <c r="G9" s="12" t="s">
        <v>3126</v>
      </c>
      <c r="H9" s="6"/>
      <c r="I9" s="6"/>
      <c r="J9" s="7"/>
    </row>
    <row r="10" spans="2:10" ht="21">
      <c r="B10" s="5"/>
      <c r="C10" s="6"/>
      <c r="D10" s="6"/>
      <c r="E10" s="6"/>
      <c r="F10" s="12" t="s">
        <v>3070</v>
      </c>
      <c r="G10" s="12" t="s">
        <v>3127</v>
      </c>
      <c r="H10" s="6"/>
      <c r="I10" s="6"/>
      <c r="J10" s="7"/>
    </row>
    <row r="11" spans="2:10" ht="21">
      <c r="B11" s="5"/>
      <c r="C11" s="6"/>
      <c r="D11" s="6"/>
      <c r="E11" s="6"/>
      <c r="F11" s="12"/>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3" t="s">
        <v>14</v>
      </c>
      <c r="G22" s="6"/>
      <c r="H22" s="6"/>
      <c r="I22" s="6"/>
      <c r="J22" s="7"/>
    </row>
    <row r="23" spans="2:10">
      <c r="B23" s="5"/>
      <c r="C23" s="6"/>
      <c r="D23" s="6"/>
      <c r="E23" s="6"/>
      <c r="F23" s="14"/>
      <c r="G23" s="6"/>
      <c r="H23" s="6"/>
      <c r="I23" s="6"/>
      <c r="J23" s="7"/>
    </row>
    <row r="24" spans="2:10">
      <c r="B24" s="5"/>
      <c r="C24" s="6"/>
      <c r="D24" s="509" t="s">
        <v>15</v>
      </c>
      <c r="E24" s="510" t="s">
        <v>16</v>
      </c>
      <c r="F24" s="510"/>
      <c r="G24" s="510"/>
      <c r="H24" s="510"/>
      <c r="I24" s="6"/>
      <c r="J24" s="7"/>
    </row>
    <row r="25" spans="2:10">
      <c r="B25" s="5"/>
      <c r="C25" s="6"/>
      <c r="D25" s="6"/>
      <c r="H25" s="6"/>
      <c r="I25" s="6"/>
      <c r="J25" s="7"/>
    </row>
    <row r="26" spans="2:10">
      <c r="B26" s="5"/>
      <c r="C26" s="6"/>
      <c r="D26" s="509" t="s">
        <v>17</v>
      </c>
      <c r="E26" s="510"/>
      <c r="F26" s="510"/>
      <c r="G26" s="510"/>
      <c r="H26" s="510"/>
      <c r="I26" s="6"/>
      <c r="J26" s="7"/>
    </row>
    <row r="27" spans="2:10">
      <c r="B27" s="5"/>
      <c r="C27" s="6"/>
      <c r="D27" s="15"/>
      <c r="E27" s="15"/>
      <c r="F27" s="15"/>
      <c r="G27" s="15"/>
      <c r="H27" s="15"/>
      <c r="I27" s="6"/>
      <c r="J27" s="7"/>
    </row>
    <row r="28" spans="2:10">
      <c r="B28" s="5"/>
      <c r="C28" s="6"/>
      <c r="D28" s="509" t="s">
        <v>18</v>
      </c>
      <c r="E28" s="510" t="s">
        <v>16</v>
      </c>
      <c r="F28" s="510"/>
      <c r="G28" s="510"/>
      <c r="H28" s="510"/>
      <c r="I28" s="6"/>
      <c r="J28" s="7"/>
    </row>
    <row r="29" spans="2:10">
      <c r="B29" s="5"/>
      <c r="C29" s="6"/>
      <c r="D29" s="15"/>
      <c r="E29" s="15"/>
      <c r="F29" s="15"/>
      <c r="G29" s="15"/>
      <c r="H29" s="15"/>
      <c r="I29" s="6"/>
      <c r="J29" s="7"/>
    </row>
    <row r="30" spans="2:10">
      <c r="B30" s="5"/>
      <c r="C30" s="6"/>
      <c r="D30" s="509" t="s">
        <v>19</v>
      </c>
      <c r="E30" s="510" t="s">
        <v>16</v>
      </c>
      <c r="F30" s="510"/>
      <c r="G30" s="510"/>
      <c r="H30" s="510"/>
      <c r="I30" s="6"/>
      <c r="J30" s="7"/>
    </row>
    <row r="31" spans="2:10">
      <c r="B31" s="5"/>
      <c r="C31" s="6"/>
      <c r="D31" s="15"/>
      <c r="E31" s="15"/>
      <c r="F31" s="15"/>
      <c r="G31" s="15"/>
      <c r="H31" s="15"/>
      <c r="I31" s="6"/>
      <c r="J31" s="7"/>
    </row>
    <row r="32" spans="2:10">
      <c r="B32" s="5"/>
      <c r="C32" s="6"/>
      <c r="D32" s="509" t="s">
        <v>20</v>
      </c>
      <c r="E32" s="510" t="s">
        <v>16</v>
      </c>
      <c r="F32" s="510"/>
      <c r="G32" s="510"/>
      <c r="H32" s="510"/>
      <c r="I32" s="6"/>
      <c r="J32" s="7"/>
    </row>
    <row r="33" spans="2:10">
      <c r="B33" s="5"/>
      <c r="C33" s="6"/>
      <c r="I33" s="6"/>
      <c r="J33" s="7"/>
    </row>
    <row r="34" spans="2:10">
      <c r="B34" s="5"/>
      <c r="C34" s="6"/>
      <c r="D34" s="509" t="s">
        <v>21</v>
      </c>
      <c r="E34" s="510" t="s">
        <v>16</v>
      </c>
      <c r="F34" s="510"/>
      <c r="G34" s="510"/>
      <c r="H34" s="510"/>
      <c r="I34" s="6"/>
      <c r="J34" s="7"/>
    </row>
    <row r="35" spans="2:10">
      <c r="B35" s="5"/>
      <c r="C35" s="6"/>
      <c r="D35" s="6"/>
      <c r="E35" s="6"/>
      <c r="F35" s="6"/>
      <c r="G35" s="6"/>
      <c r="H35" s="6"/>
      <c r="I35" s="6"/>
      <c r="J35" s="7"/>
    </row>
    <row r="36" spans="2:10">
      <c r="B36" s="5"/>
      <c r="C36" s="6"/>
      <c r="D36" s="507" t="s">
        <v>22</v>
      </c>
      <c r="E36" s="508"/>
      <c r="F36" s="508"/>
      <c r="G36" s="508"/>
      <c r="H36" s="508"/>
      <c r="I36" s="6"/>
      <c r="J36" s="7"/>
    </row>
    <row r="37" spans="2:10">
      <c r="B37" s="5"/>
      <c r="C37" s="6"/>
      <c r="D37" s="6"/>
      <c r="E37" s="6"/>
      <c r="F37" s="14"/>
      <c r="G37" s="6"/>
      <c r="H37" s="6"/>
      <c r="I37" s="6"/>
      <c r="J37" s="7"/>
    </row>
    <row r="38" spans="2:10">
      <c r="B38" s="5"/>
      <c r="C38" s="6"/>
      <c r="D38" s="507" t="s">
        <v>1500</v>
      </c>
      <c r="E38" s="508"/>
      <c r="F38" s="508"/>
      <c r="G38" s="508"/>
      <c r="H38" s="508"/>
      <c r="I38" s="6"/>
      <c r="J38" s="7"/>
    </row>
    <row r="39" spans="2:10">
      <c r="B39" s="5"/>
      <c r="C39" s="6"/>
      <c r="I39" s="6"/>
      <c r="J39" s="7"/>
    </row>
    <row r="40" spans="2:10">
      <c r="B40" s="5"/>
      <c r="C40" s="6"/>
      <c r="D40" s="507" t="s">
        <v>2741</v>
      </c>
      <c r="E40" s="508" t="s">
        <v>16</v>
      </c>
      <c r="F40" s="508"/>
      <c r="G40" s="508"/>
      <c r="H40" s="508"/>
      <c r="I40" s="6"/>
      <c r="J40" s="7"/>
    </row>
    <row r="41" spans="2:10">
      <c r="B41" s="5"/>
      <c r="C41" s="6"/>
      <c r="D41" s="6"/>
      <c r="E41" s="15"/>
      <c r="F41" s="15"/>
      <c r="G41" s="15"/>
      <c r="H41" s="15"/>
      <c r="I41" s="6"/>
      <c r="J41" s="7"/>
    </row>
    <row r="42" spans="2:10">
      <c r="B42" s="5"/>
      <c r="C42" s="6"/>
      <c r="D42" s="507" t="s">
        <v>2742</v>
      </c>
      <c r="E42" s="508"/>
      <c r="F42" s="508"/>
      <c r="G42" s="508"/>
      <c r="H42" s="508"/>
      <c r="I42" s="6"/>
      <c r="J42" s="7"/>
    </row>
    <row r="43" spans="2:10" ht="15.75" thickBot="1">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&amp;C_x000D_&amp;1#&amp;"Calibri"&amp;10&amp;K000000 Restricted - External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N99"/>
  <sheetViews>
    <sheetView zoomScale="80" zoomScaleNormal="80" workbookViewId="0"/>
  </sheetViews>
  <sheetFormatPr defaultColWidth="8.85546875" defaultRowHeight="15"/>
  <cols>
    <col min="2" max="10" width="28" customWidth="1"/>
  </cols>
  <sheetData>
    <row r="1" spans="1:14" ht="15.75" thickBot="1">
      <c r="A1" s="19"/>
    </row>
    <row r="2" spans="1:14">
      <c r="B2" s="2"/>
      <c r="C2" s="3"/>
      <c r="D2" s="3"/>
      <c r="E2" s="3"/>
      <c r="F2" s="3"/>
      <c r="G2" s="3"/>
      <c r="H2" s="3"/>
      <c r="I2" s="3"/>
      <c r="J2" s="4"/>
    </row>
    <row r="3" spans="1:14">
      <c r="B3" s="5"/>
      <c r="C3" s="6"/>
      <c r="D3" s="6"/>
      <c r="E3" s="6"/>
      <c r="F3" s="6"/>
      <c r="G3" s="6"/>
      <c r="H3" s="6"/>
      <c r="I3" s="6"/>
      <c r="J3" s="7"/>
    </row>
    <row r="4" spans="1:14">
      <c r="B4" s="5"/>
      <c r="C4" s="6"/>
      <c r="D4" s="6"/>
      <c r="E4" s="6"/>
      <c r="F4" s="6"/>
      <c r="G4" s="6"/>
      <c r="H4" s="6"/>
      <c r="I4" s="6"/>
      <c r="J4" s="7"/>
    </row>
    <row r="5" spans="1:14" ht="31.5">
      <c r="B5" s="5"/>
      <c r="C5" s="6"/>
      <c r="D5" s="6"/>
      <c r="E5" s="9"/>
      <c r="F5" s="9" t="s">
        <v>23</v>
      </c>
      <c r="G5" s="9"/>
      <c r="I5" s="9"/>
      <c r="J5" s="7"/>
    </row>
    <row r="6" spans="1:14">
      <c r="B6" s="5"/>
      <c r="C6" s="6"/>
      <c r="D6" s="6"/>
      <c r="E6" s="10"/>
      <c r="F6" s="10"/>
      <c r="G6" s="10"/>
      <c r="I6" s="10"/>
      <c r="J6" s="7"/>
    </row>
    <row r="7" spans="1:14" ht="26.25">
      <c r="B7" s="5"/>
      <c r="C7" s="6"/>
      <c r="D7" s="6"/>
      <c r="E7" s="11"/>
      <c r="F7" s="11" t="s">
        <v>24</v>
      </c>
      <c r="G7" s="11"/>
      <c r="I7" s="11"/>
      <c r="J7" s="7"/>
    </row>
    <row r="8" spans="1:14" ht="26.25">
      <c r="B8" s="5"/>
      <c r="C8" s="6"/>
      <c r="D8" s="6"/>
      <c r="E8" s="6"/>
      <c r="F8" s="11"/>
      <c r="G8" s="11"/>
      <c r="H8" s="11"/>
      <c r="I8" s="11"/>
      <c r="J8" s="7"/>
    </row>
    <row r="9" spans="1:14">
      <c r="B9" s="5"/>
      <c r="C9" t="s">
        <v>1556</v>
      </c>
      <c r="D9" s="6"/>
      <c r="E9" s="6"/>
      <c r="F9" s="6"/>
      <c r="G9" s="6"/>
      <c r="H9" s="6"/>
      <c r="I9" s="6"/>
      <c r="J9" s="7"/>
      <c r="N9" s="6"/>
    </row>
    <row r="10" spans="1:14">
      <c r="B10" s="5"/>
      <c r="C10" t="s">
        <v>1557</v>
      </c>
      <c r="F10" s="6"/>
      <c r="G10" s="6"/>
      <c r="H10" s="6"/>
      <c r="I10" s="6"/>
      <c r="J10" s="7"/>
      <c r="N10" s="6"/>
    </row>
    <row r="11" spans="1:14">
      <c r="B11" s="5"/>
      <c r="C11" t="s">
        <v>1558</v>
      </c>
      <c r="D11" s="6"/>
      <c r="E11" s="6"/>
      <c r="F11" s="6"/>
      <c r="G11" s="6"/>
      <c r="H11" s="6"/>
      <c r="I11" s="6"/>
      <c r="J11" s="7"/>
    </row>
    <row r="12" spans="1:14">
      <c r="B12" s="5"/>
      <c r="D12" t="s">
        <v>1559</v>
      </c>
      <c r="E12" s="6"/>
      <c r="F12" s="6"/>
      <c r="G12" s="6"/>
      <c r="H12" s="6"/>
      <c r="I12" s="6"/>
      <c r="J12" s="7"/>
    </row>
    <row r="13" spans="1:14">
      <c r="B13" s="5"/>
      <c r="D13" t="s">
        <v>1560</v>
      </c>
      <c r="E13" s="6"/>
      <c r="F13" s="6"/>
      <c r="G13" s="6"/>
      <c r="H13" s="6"/>
      <c r="I13" s="6"/>
      <c r="J13" s="7"/>
    </row>
    <row r="14" spans="1:14">
      <c r="B14" s="5"/>
      <c r="D14" t="s">
        <v>25</v>
      </c>
      <c r="E14" s="6"/>
      <c r="F14" s="6"/>
      <c r="G14" s="6"/>
      <c r="H14" s="6"/>
      <c r="I14" s="6"/>
      <c r="J14" s="7"/>
    </row>
    <row r="15" spans="1:14">
      <c r="B15" s="5"/>
      <c r="D15" t="s">
        <v>26</v>
      </c>
      <c r="E15" s="6"/>
      <c r="F15" s="6"/>
      <c r="G15" s="6"/>
      <c r="H15" s="6"/>
      <c r="I15" s="6"/>
      <c r="J15" s="7"/>
    </row>
    <row r="16" spans="1:14">
      <c r="B16" s="20"/>
      <c r="D16" t="s">
        <v>27</v>
      </c>
      <c r="E16" s="6"/>
      <c r="J16" s="21"/>
    </row>
    <row r="17" spans="2:14">
      <c r="B17" s="20"/>
      <c r="D17" t="s">
        <v>2974</v>
      </c>
      <c r="E17" s="6"/>
      <c r="J17" s="21"/>
    </row>
    <row r="18" spans="2:14">
      <c r="B18" s="5"/>
      <c r="C18" t="s">
        <v>1561</v>
      </c>
      <c r="F18" s="14"/>
      <c r="G18" s="14"/>
      <c r="H18" s="14"/>
      <c r="I18" s="14"/>
      <c r="J18" s="7"/>
    </row>
    <row r="19" spans="2:14">
      <c r="B19" s="5"/>
      <c r="C19" t="s">
        <v>1562</v>
      </c>
      <c r="E19" s="6"/>
      <c r="F19" s="14"/>
      <c r="G19" s="14"/>
      <c r="H19" s="14"/>
      <c r="I19" s="14"/>
      <c r="J19" s="7"/>
    </row>
    <row r="20" spans="2:14">
      <c r="B20" s="5"/>
      <c r="C20" t="s">
        <v>1563</v>
      </c>
      <c r="E20" s="6"/>
      <c r="F20" s="14"/>
      <c r="G20" s="14"/>
      <c r="H20" s="14"/>
      <c r="I20" s="14"/>
      <c r="J20" s="7"/>
    </row>
    <row r="21" spans="2:14">
      <c r="B21" s="5"/>
      <c r="D21" t="s">
        <v>28</v>
      </c>
      <c r="E21" s="6"/>
      <c r="F21" s="13"/>
      <c r="G21" s="13"/>
      <c r="H21" s="13"/>
      <c r="I21" s="13"/>
      <c r="J21" s="7"/>
      <c r="N21" s="6"/>
    </row>
    <row r="22" spans="2:14">
      <c r="B22" s="5"/>
      <c r="D22" t="s">
        <v>29</v>
      </c>
      <c r="E22" s="6"/>
      <c r="F22" s="13"/>
      <c r="G22" s="13"/>
      <c r="H22" s="13"/>
      <c r="I22" s="13"/>
      <c r="J22" s="7"/>
    </row>
    <row r="23" spans="2:14">
      <c r="B23" s="5"/>
      <c r="C23" t="s">
        <v>1564</v>
      </c>
      <c r="D23" s="6"/>
      <c r="E23" s="6"/>
      <c r="F23" s="13"/>
      <c r="G23" s="13"/>
      <c r="H23" s="13"/>
      <c r="I23" s="13"/>
      <c r="J23" s="7"/>
    </row>
    <row r="24" spans="2:14">
      <c r="B24" s="5"/>
      <c r="D24" t="s">
        <v>30</v>
      </c>
      <c r="F24" s="13"/>
      <c r="G24" s="13"/>
      <c r="H24" s="13"/>
      <c r="I24" s="13"/>
      <c r="J24" s="7"/>
    </row>
    <row r="25" spans="2:14">
      <c r="B25" s="5"/>
      <c r="C25" t="s">
        <v>1565</v>
      </c>
      <c r="F25" s="13"/>
      <c r="G25" s="13"/>
      <c r="H25" s="13"/>
      <c r="I25" s="13"/>
      <c r="J25" s="7"/>
    </row>
    <row r="26" spans="2:14" ht="15" customHeight="1">
      <c r="B26" s="5"/>
      <c r="C26" s="511" t="s">
        <v>1567</v>
      </c>
      <c r="D26" s="511"/>
      <c r="E26" s="511"/>
      <c r="F26" s="511"/>
      <c r="G26" s="511"/>
      <c r="H26" s="511"/>
      <c r="I26" s="13"/>
      <c r="J26" s="7"/>
    </row>
    <row r="27" spans="2:14">
      <c r="B27" s="5"/>
      <c r="C27" s="511"/>
      <c r="D27" s="511"/>
      <c r="E27" s="511"/>
      <c r="F27" s="511"/>
      <c r="G27" s="511"/>
      <c r="H27" s="511"/>
      <c r="I27" s="13"/>
      <c r="J27" s="7"/>
    </row>
    <row r="28" spans="2:14">
      <c r="B28" s="5"/>
      <c r="C28" s="511" t="s">
        <v>1566</v>
      </c>
      <c r="D28" s="511"/>
      <c r="E28" s="511"/>
      <c r="F28" s="511"/>
      <c r="G28" s="511"/>
      <c r="H28" s="511"/>
      <c r="I28" s="13"/>
      <c r="J28" s="7"/>
    </row>
    <row r="29" spans="2:14">
      <c r="B29" s="5"/>
      <c r="C29" s="511"/>
      <c r="D29" s="511"/>
      <c r="E29" s="511"/>
      <c r="F29" s="511"/>
      <c r="G29" s="511"/>
      <c r="H29" s="511"/>
      <c r="I29" s="13"/>
      <c r="J29" s="7"/>
    </row>
    <row r="30" spans="2:14">
      <c r="B30" s="5"/>
      <c r="C30" s="511" t="s">
        <v>1568</v>
      </c>
      <c r="D30" s="511"/>
      <c r="E30" s="511"/>
      <c r="F30" s="511"/>
      <c r="G30" s="511"/>
      <c r="H30" s="511"/>
      <c r="I30" s="13"/>
      <c r="J30" s="7"/>
    </row>
    <row r="31" spans="2:14">
      <c r="B31" s="5"/>
      <c r="C31" s="511"/>
      <c r="D31" s="511"/>
      <c r="E31" s="511"/>
      <c r="F31" s="511"/>
      <c r="G31" s="511"/>
      <c r="H31" s="511"/>
      <c r="I31" s="13"/>
      <c r="J31" s="7"/>
    </row>
    <row r="32" spans="2:14">
      <c r="B32" s="5"/>
      <c r="C32" s="215" t="s">
        <v>2975</v>
      </c>
      <c r="D32" s="213"/>
      <c r="E32" s="213"/>
      <c r="F32" s="213"/>
      <c r="G32" s="213"/>
      <c r="H32" s="213"/>
      <c r="I32" s="13"/>
      <c r="J32" s="7"/>
    </row>
    <row r="33" spans="2:10">
      <c r="B33" s="5"/>
      <c r="C33" t="s">
        <v>3024</v>
      </c>
      <c r="F33" s="13"/>
      <c r="G33" s="13"/>
      <c r="H33" s="13"/>
      <c r="I33" s="13"/>
      <c r="J33" s="7"/>
    </row>
    <row r="34" spans="2:10">
      <c r="B34" s="5"/>
      <c r="D34" t="s">
        <v>1569</v>
      </c>
      <c r="F34" s="13"/>
      <c r="G34" s="13"/>
      <c r="H34" s="13"/>
      <c r="I34" s="13"/>
      <c r="J34" s="7"/>
    </row>
    <row r="35" spans="2:10">
      <c r="B35" s="5"/>
      <c r="D35" t="s">
        <v>1570</v>
      </c>
      <c r="F35" s="13"/>
      <c r="G35" s="13"/>
      <c r="H35" s="13"/>
      <c r="I35" s="13"/>
      <c r="J35" s="7"/>
    </row>
    <row r="36" spans="2:10">
      <c r="B36" s="5"/>
      <c r="D36" t="s">
        <v>1571</v>
      </c>
      <c r="F36" s="13"/>
      <c r="G36" s="13"/>
      <c r="H36" s="13"/>
      <c r="I36" s="13"/>
      <c r="J36" s="7"/>
    </row>
    <row r="37" spans="2:10">
      <c r="B37" s="5"/>
      <c r="F37" s="13"/>
      <c r="G37" s="13"/>
      <c r="H37" s="13"/>
      <c r="I37" s="13"/>
      <c r="J37" s="7"/>
    </row>
    <row r="38" spans="2:10">
      <c r="B38" s="5"/>
      <c r="F38" s="13"/>
      <c r="G38" s="13"/>
      <c r="H38" s="13"/>
      <c r="I38" s="13"/>
      <c r="J38" s="7"/>
    </row>
    <row r="39" spans="2:10">
      <c r="B39" s="5"/>
      <c r="F39" s="13"/>
      <c r="G39" s="13"/>
      <c r="H39" s="13"/>
      <c r="I39" s="13"/>
      <c r="J39" s="7"/>
    </row>
    <row r="40" spans="2:10">
      <c r="B40" s="5"/>
      <c r="F40" s="13"/>
      <c r="G40" s="13"/>
      <c r="H40" s="13"/>
      <c r="I40" s="13"/>
      <c r="J40" s="7"/>
    </row>
    <row r="41" spans="2:10" ht="15.75" thickBot="1">
      <c r="B41" s="16"/>
      <c r="C41" s="22"/>
      <c r="D41" s="22"/>
      <c r="E41" s="17"/>
      <c r="F41" s="17"/>
      <c r="G41" s="17"/>
      <c r="H41" s="17"/>
      <c r="I41" s="17"/>
      <c r="J41" s="18"/>
    </row>
    <row r="42" spans="2:10" ht="15.75" thickBot="1"/>
    <row r="43" spans="2:10">
      <c r="B43" s="2"/>
      <c r="C43" s="3"/>
      <c r="D43" s="3"/>
      <c r="E43" s="3"/>
      <c r="F43" s="3"/>
      <c r="G43" s="3"/>
      <c r="H43" s="3"/>
      <c r="I43" s="3"/>
      <c r="J43" s="4"/>
    </row>
    <row r="44" spans="2:10">
      <c r="B44" s="5"/>
      <c r="C44" s="6"/>
      <c r="D44" s="6"/>
      <c r="E44" s="6"/>
      <c r="F44" s="6"/>
      <c r="G44" s="6"/>
      <c r="H44" s="6"/>
      <c r="I44" s="6"/>
      <c r="J44" s="7"/>
    </row>
    <row r="45" spans="2:10">
      <c r="B45" s="5"/>
      <c r="C45" s="6"/>
      <c r="D45" s="6"/>
      <c r="E45" s="6"/>
      <c r="F45" s="6"/>
      <c r="G45" s="6"/>
      <c r="H45" s="6"/>
      <c r="I45" s="6"/>
      <c r="J45" s="7"/>
    </row>
    <row r="46" spans="2:10">
      <c r="B46" s="5"/>
      <c r="C46" s="6"/>
      <c r="D46" s="6"/>
      <c r="E46" s="6"/>
      <c r="F46" s="6"/>
      <c r="G46" s="6"/>
      <c r="H46" s="6"/>
      <c r="I46" s="6"/>
      <c r="J46" s="7"/>
    </row>
    <row r="47" spans="2:10">
      <c r="B47" s="5"/>
      <c r="C47" s="23" t="s">
        <v>31</v>
      </c>
      <c r="D47" s="6"/>
      <c r="E47" s="6"/>
      <c r="F47" s="24"/>
      <c r="G47" s="6"/>
      <c r="H47" s="6"/>
      <c r="I47" s="6"/>
      <c r="J47" s="7"/>
    </row>
    <row r="48" spans="2:10">
      <c r="B48" s="5"/>
      <c r="C48" s="6"/>
      <c r="D48" s="6"/>
      <c r="E48" s="6"/>
      <c r="G48" s="6"/>
      <c r="H48" s="6"/>
      <c r="I48" s="6"/>
      <c r="J48" s="7"/>
    </row>
    <row r="49" spans="2:10">
      <c r="B49" s="5"/>
      <c r="C49" s="6" t="s">
        <v>32</v>
      </c>
      <c r="D49" s="6"/>
      <c r="E49" s="6"/>
      <c r="F49" s="10"/>
      <c r="G49" s="6" t="s">
        <v>33</v>
      </c>
      <c r="H49" s="10"/>
      <c r="I49" s="10"/>
      <c r="J49" s="7"/>
    </row>
    <row r="50" spans="2:10">
      <c r="B50" s="5"/>
      <c r="C50" s="6" t="s">
        <v>34</v>
      </c>
      <c r="D50" s="6"/>
      <c r="E50" s="6"/>
      <c r="F50" s="10"/>
      <c r="G50" s="6" t="s">
        <v>35</v>
      </c>
      <c r="H50" s="10"/>
      <c r="I50" s="10"/>
      <c r="J50" s="7"/>
    </row>
    <row r="51" spans="2:10">
      <c r="B51" s="5"/>
      <c r="C51" s="6">
        <v>3</v>
      </c>
      <c r="D51" s="6"/>
      <c r="E51" s="6"/>
      <c r="F51" s="10"/>
      <c r="G51" s="6" t="s">
        <v>36</v>
      </c>
      <c r="H51" s="10"/>
      <c r="I51" s="10"/>
      <c r="J51" s="7"/>
    </row>
    <row r="52" spans="2:10" ht="26.25">
      <c r="B52" s="5"/>
      <c r="C52" s="6"/>
      <c r="D52" s="6"/>
      <c r="E52" s="6"/>
      <c r="F52" s="11"/>
      <c r="G52" s="11"/>
      <c r="H52" s="11"/>
      <c r="I52" s="11"/>
      <c r="J52" s="7"/>
    </row>
    <row r="53" spans="2:10">
      <c r="B53" s="5"/>
      <c r="D53" s="6"/>
      <c r="E53" s="6"/>
      <c r="F53" s="6"/>
      <c r="G53" s="6"/>
      <c r="H53" s="6"/>
      <c r="I53" s="6"/>
      <c r="J53" s="7"/>
    </row>
    <row r="54" spans="2:10">
      <c r="B54" s="5"/>
      <c r="D54" s="6"/>
      <c r="E54" s="6"/>
      <c r="F54" s="6"/>
      <c r="G54" s="6"/>
      <c r="H54" s="6"/>
      <c r="I54" s="6"/>
      <c r="J54" s="7"/>
    </row>
    <row r="55" spans="2:10">
      <c r="B55" s="5"/>
      <c r="E55" s="6"/>
      <c r="F55" s="24"/>
      <c r="G55" s="6"/>
      <c r="H55" s="6"/>
      <c r="I55" s="6"/>
      <c r="J55" s="7"/>
    </row>
    <row r="56" spans="2:10">
      <c r="B56" s="5"/>
      <c r="E56" s="6"/>
      <c r="F56" s="6"/>
      <c r="G56" s="6"/>
      <c r="H56" s="6"/>
      <c r="I56" s="6"/>
      <c r="J56" s="7"/>
    </row>
    <row r="57" spans="2:10">
      <c r="B57" s="5"/>
      <c r="E57" s="6"/>
      <c r="F57" s="6"/>
      <c r="G57" s="6"/>
      <c r="H57" s="6"/>
      <c r="I57" s="6"/>
      <c r="J57" s="7"/>
    </row>
    <row r="58" spans="2:10">
      <c r="B58" s="5"/>
      <c r="E58" s="6"/>
      <c r="F58" s="6"/>
      <c r="G58" s="6"/>
      <c r="H58" s="6"/>
      <c r="I58" s="6"/>
      <c r="J58" s="7"/>
    </row>
    <row r="59" spans="2:10">
      <c r="B59" s="5"/>
      <c r="E59" s="6"/>
      <c r="F59" s="6"/>
      <c r="G59" s="6"/>
      <c r="H59" s="6"/>
      <c r="I59" s="6"/>
      <c r="J59" s="7"/>
    </row>
    <row r="60" spans="2:10">
      <c r="B60" s="20"/>
      <c r="J60" s="21"/>
    </row>
    <row r="61" spans="2:10">
      <c r="B61" s="5"/>
      <c r="D61" s="6"/>
      <c r="E61" s="6"/>
      <c r="F61" s="6"/>
      <c r="G61" s="6"/>
      <c r="H61" s="6"/>
      <c r="I61" s="6"/>
      <c r="J61" s="7"/>
    </row>
    <row r="62" spans="2:10">
      <c r="B62" s="5"/>
      <c r="E62" s="6"/>
      <c r="F62" s="14"/>
      <c r="G62" s="14"/>
      <c r="H62" s="14"/>
      <c r="I62" s="14"/>
      <c r="J62" s="7"/>
    </row>
    <row r="63" spans="2:10">
      <c r="B63" s="5"/>
      <c r="E63" s="6"/>
      <c r="F63" s="14"/>
      <c r="G63" s="14"/>
      <c r="H63" s="14"/>
      <c r="I63" s="14"/>
      <c r="J63" s="7"/>
    </row>
    <row r="64" spans="2:10">
      <c r="B64" s="5"/>
      <c r="D64" s="6"/>
      <c r="E64" s="6"/>
      <c r="F64" s="13"/>
      <c r="G64" s="13"/>
      <c r="H64" s="13"/>
      <c r="I64" s="13"/>
      <c r="J64" s="7"/>
    </row>
    <row r="65" spans="2:10">
      <c r="B65" s="5"/>
      <c r="D65" s="6"/>
      <c r="E65" s="6"/>
      <c r="F65" s="13"/>
      <c r="G65" s="13"/>
      <c r="H65" s="13"/>
      <c r="I65" s="13"/>
      <c r="J65" s="7"/>
    </row>
    <row r="66" spans="2:10">
      <c r="B66" s="5"/>
      <c r="D66" s="6"/>
      <c r="E66" s="6"/>
      <c r="F66" s="13"/>
      <c r="G66" s="13"/>
      <c r="H66" s="13"/>
      <c r="I66" s="13"/>
      <c r="J66" s="7"/>
    </row>
    <row r="67" spans="2:10">
      <c r="B67" s="5"/>
      <c r="D67" s="6"/>
      <c r="E67" s="6"/>
      <c r="F67" s="13"/>
      <c r="G67" s="13"/>
      <c r="H67" s="13"/>
      <c r="I67" s="13"/>
      <c r="J67" s="7"/>
    </row>
    <row r="68" spans="2:10">
      <c r="B68" s="5"/>
      <c r="D68" s="6"/>
      <c r="E68" s="6"/>
      <c r="F68" s="13"/>
      <c r="G68" s="13"/>
      <c r="H68" s="13"/>
      <c r="I68" s="13"/>
      <c r="J68" s="7"/>
    </row>
    <row r="69" spans="2:10">
      <c r="B69" s="5"/>
      <c r="D69" s="6"/>
      <c r="E69" s="6"/>
      <c r="F69" s="13"/>
      <c r="G69" s="13"/>
      <c r="H69" s="13"/>
      <c r="I69" s="13"/>
      <c r="J69" s="7"/>
    </row>
    <row r="70" spans="2:10">
      <c r="B70" s="5"/>
      <c r="D70" s="6"/>
      <c r="E70" s="6"/>
      <c r="F70" s="13"/>
      <c r="G70" s="13"/>
      <c r="H70" s="13"/>
      <c r="I70" s="13"/>
      <c r="J70" s="7"/>
    </row>
    <row r="71" spans="2:10">
      <c r="B71" s="5"/>
      <c r="E71" s="6"/>
      <c r="F71" s="13"/>
      <c r="G71" s="13"/>
      <c r="H71" s="13"/>
      <c r="I71" s="13"/>
      <c r="J71" s="7"/>
    </row>
    <row r="72" spans="2:10" ht="15.75" thickBot="1">
      <c r="B72" s="16"/>
      <c r="C72" s="22"/>
      <c r="D72" s="22"/>
      <c r="E72" s="22"/>
      <c r="F72" s="25"/>
      <c r="G72" s="25"/>
      <c r="H72" s="25"/>
      <c r="I72" s="25"/>
      <c r="J72" s="18"/>
    </row>
    <row r="73" spans="2:10" ht="15.75" thickBot="1"/>
    <row r="74" spans="2:10">
      <c r="B74" s="188"/>
      <c r="C74" s="189"/>
      <c r="D74" s="189"/>
      <c r="E74" s="189"/>
      <c r="F74" s="189"/>
      <c r="G74" s="189"/>
      <c r="H74" s="189"/>
      <c r="I74" s="189"/>
      <c r="J74" s="190"/>
    </row>
    <row r="75" spans="2:10" ht="18.75">
      <c r="B75" s="20"/>
      <c r="C75" s="193" t="s">
        <v>3036</v>
      </c>
      <c r="J75" s="21"/>
    </row>
    <row r="76" spans="2:10" ht="18.75">
      <c r="B76" s="20"/>
      <c r="C76" s="513" t="s">
        <v>3037</v>
      </c>
      <c r="D76" s="513"/>
      <c r="E76" s="513"/>
      <c r="F76" s="513"/>
      <c r="G76" s="513"/>
      <c r="H76" s="513"/>
      <c r="I76" s="513"/>
      <c r="J76" s="21"/>
    </row>
    <row r="77" spans="2:10">
      <c r="B77" s="20"/>
      <c r="J77" s="21"/>
    </row>
    <row r="78" spans="2:10">
      <c r="B78" s="20"/>
      <c r="C78" s="194" t="s">
        <v>3038</v>
      </c>
      <c r="J78" s="21"/>
    </row>
    <row r="79" spans="2:10">
      <c r="B79" s="20"/>
      <c r="C79" s="194" t="s">
        <v>3039</v>
      </c>
      <c r="J79" s="21"/>
    </row>
    <row r="80" spans="2:10">
      <c r="B80" s="20"/>
      <c r="C80" s="194" t="s">
        <v>3040</v>
      </c>
      <c r="J80" s="21"/>
    </row>
    <row r="81" spans="2:10">
      <c r="B81" s="20"/>
      <c r="C81" s="194" t="s">
        <v>3041</v>
      </c>
      <c r="J81" s="21"/>
    </row>
    <row r="82" spans="2:10">
      <c r="B82" s="20"/>
      <c r="C82" s="512" t="s">
        <v>3042</v>
      </c>
      <c r="D82" s="512"/>
      <c r="E82" s="512"/>
      <c r="F82" s="512"/>
      <c r="G82" s="512"/>
      <c r="H82" s="512"/>
      <c r="I82" s="512"/>
      <c r="J82" s="21"/>
    </row>
    <row r="83" spans="2:10">
      <c r="B83" s="20"/>
      <c r="C83" s="512" t="s">
        <v>3043</v>
      </c>
      <c r="D83" s="512"/>
      <c r="E83" s="512"/>
      <c r="F83" s="512"/>
      <c r="G83" s="512"/>
      <c r="H83" s="512"/>
      <c r="I83" s="512"/>
      <c r="J83" s="21"/>
    </row>
    <row r="84" spans="2:10">
      <c r="B84" s="20"/>
      <c r="C84" s="194" t="s">
        <v>3044</v>
      </c>
      <c r="J84" s="21"/>
    </row>
    <row r="85" spans="2:10">
      <c r="B85" s="20"/>
      <c r="C85" s="194" t="s">
        <v>3045</v>
      </c>
      <c r="J85" s="21"/>
    </row>
    <row r="86" spans="2:10">
      <c r="B86" s="20"/>
      <c r="C86" s="194" t="s">
        <v>3046</v>
      </c>
      <c r="J86" s="21"/>
    </row>
    <row r="87" spans="2:10">
      <c r="B87" s="20"/>
      <c r="C87" s="194" t="s">
        <v>3047</v>
      </c>
      <c r="J87" s="21"/>
    </row>
    <row r="88" spans="2:10">
      <c r="B88" s="20"/>
      <c r="C88" s="194" t="s">
        <v>3048</v>
      </c>
      <c r="J88" s="21"/>
    </row>
    <row r="89" spans="2:10">
      <c r="B89" s="20"/>
      <c r="C89" s="194" t="s">
        <v>3049</v>
      </c>
      <c r="J89" s="21"/>
    </row>
    <row r="90" spans="2:10">
      <c r="B90" s="20"/>
      <c r="C90" s="194" t="s">
        <v>3051</v>
      </c>
      <c r="J90" s="21"/>
    </row>
    <row r="91" spans="2:10">
      <c r="B91" s="20"/>
      <c r="C91" s="194" t="s">
        <v>3050</v>
      </c>
      <c r="J91" s="21"/>
    </row>
    <row r="92" spans="2:10">
      <c r="B92" s="20"/>
      <c r="C92" s="194" t="s">
        <v>3056</v>
      </c>
      <c r="J92" s="21"/>
    </row>
    <row r="93" spans="2:10">
      <c r="B93" s="20"/>
      <c r="C93" s="194" t="s">
        <v>3057</v>
      </c>
      <c r="J93" s="21"/>
    </row>
    <row r="94" spans="2:10">
      <c r="B94" s="20"/>
      <c r="C94" s="194" t="s">
        <v>3052</v>
      </c>
      <c r="J94" s="21"/>
    </row>
    <row r="95" spans="2:10">
      <c r="B95" s="20"/>
      <c r="C95" s="194" t="s">
        <v>3053</v>
      </c>
      <c r="J95" s="21"/>
    </row>
    <row r="96" spans="2:10">
      <c r="B96" s="20"/>
      <c r="C96" s="194" t="s">
        <v>3055</v>
      </c>
      <c r="J96" s="21"/>
    </row>
    <row r="97" spans="2:10">
      <c r="B97" s="20"/>
      <c r="C97" s="194" t="s">
        <v>3054</v>
      </c>
      <c r="J97" s="21"/>
    </row>
    <row r="98" spans="2:10">
      <c r="B98" s="20"/>
      <c r="C98" s="194"/>
      <c r="J98" s="21"/>
    </row>
    <row r="99" spans="2:10" ht="15.75" thickBot="1">
      <c r="B99" s="191"/>
      <c r="C99" s="22"/>
      <c r="D99" s="22"/>
      <c r="E99" s="22"/>
      <c r="F99" s="22"/>
      <c r="G99" s="22"/>
      <c r="H99" s="22"/>
      <c r="I99" s="22"/>
      <c r="J99" s="192"/>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oddFooter>&amp;C_x000D_&amp;1#&amp;"Calibri"&amp;10&amp;K000000 Restricted - External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sqref="A1:C1"/>
    </sheetView>
  </sheetViews>
  <sheetFormatPr defaultRowHeight="1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c r="A1" s="514" t="s">
        <v>37</v>
      </c>
      <c r="B1" s="515"/>
      <c r="C1" s="515"/>
    </row>
    <row r="2" spans="1:31" ht="31.5">
      <c r="A2" s="27" t="s">
        <v>24</v>
      </c>
      <c r="B2" s="28"/>
      <c r="C2" s="28"/>
    </row>
    <row r="3" spans="1:31">
      <c r="A3" s="19"/>
    </row>
    <row r="4" spans="1:31" s="23" customFormat="1" ht="18.7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c r="A5" s="35" t="s">
        <v>39</v>
      </c>
      <c r="B5" s="36"/>
      <c r="C5" s="37"/>
    </row>
    <row r="6" spans="1:31" ht="14.45" customHeight="1">
      <c r="A6" s="38" t="s">
        <v>40</v>
      </c>
      <c r="B6" s="38"/>
      <c r="C6" s="39"/>
    </row>
    <row r="7" spans="1:31" ht="60">
      <c r="A7" s="40"/>
      <c r="B7" s="41" t="s">
        <v>41</v>
      </c>
      <c r="C7" s="42" t="s">
        <v>42</v>
      </c>
    </row>
    <row r="8" spans="1:31" ht="14.45" customHeight="1">
      <c r="A8" s="38" t="s">
        <v>43</v>
      </c>
      <c r="B8" s="38"/>
      <c r="C8" s="39"/>
    </row>
    <row r="9" spans="1:31" ht="23.25" customHeight="1">
      <c r="A9" s="43"/>
      <c r="B9" s="41" t="s">
        <v>44</v>
      </c>
      <c r="C9" s="44" t="s">
        <v>1544</v>
      </c>
    </row>
    <row r="10" spans="1:31" ht="14.45" customHeight="1">
      <c r="A10" s="38" t="s">
        <v>45</v>
      </c>
      <c r="B10" s="38"/>
      <c r="C10" s="39"/>
    </row>
    <row r="11" spans="1:31" ht="23.25" customHeight="1">
      <c r="A11" s="43"/>
      <c r="B11" s="41" t="s">
        <v>46</v>
      </c>
      <c r="C11" s="44" t="s">
        <v>47</v>
      </c>
    </row>
    <row r="12" spans="1:31" ht="14.45" customHeight="1">
      <c r="A12" s="38" t="s">
        <v>48</v>
      </c>
      <c r="B12" s="38"/>
      <c r="C12" s="39"/>
    </row>
    <row r="13" spans="1:31" ht="30">
      <c r="A13" s="40"/>
      <c r="B13" s="41" t="s">
        <v>49</v>
      </c>
      <c r="C13" s="42" t="s">
        <v>50</v>
      </c>
    </row>
    <row r="14" spans="1:31" ht="14.45" customHeight="1">
      <c r="A14" s="38" t="s">
        <v>51</v>
      </c>
      <c r="B14" s="38"/>
      <c r="C14" s="39"/>
    </row>
    <row r="15" spans="1:31" ht="38.25" customHeight="1">
      <c r="A15" s="40"/>
      <c r="B15" s="41" t="s">
        <v>52</v>
      </c>
      <c r="C15" s="44" t="s">
        <v>53</v>
      </c>
    </row>
    <row r="16" spans="1:31" ht="14.45" customHeight="1">
      <c r="A16" s="38" t="s">
        <v>54</v>
      </c>
      <c r="B16" s="38"/>
      <c r="C16" s="39"/>
    </row>
    <row r="17" spans="1:3" ht="26.25" customHeight="1">
      <c r="A17" s="40"/>
      <c r="B17" s="41" t="s">
        <v>55</v>
      </c>
      <c r="C17" s="44" t="s">
        <v>56</v>
      </c>
    </row>
    <row r="18" spans="1:3" ht="14.45" customHeight="1">
      <c r="A18" s="38" t="s">
        <v>57</v>
      </c>
      <c r="B18" s="38"/>
      <c r="C18" s="39"/>
    </row>
    <row r="19" spans="1:3" ht="40.5" customHeight="1">
      <c r="A19" s="40"/>
      <c r="B19" s="41" t="s">
        <v>58</v>
      </c>
      <c r="C19" s="42" t="s">
        <v>59</v>
      </c>
    </row>
    <row r="20" spans="1:3" ht="18.75">
      <c r="A20" s="35" t="s">
        <v>60</v>
      </c>
      <c r="B20" s="36"/>
      <c r="C20" s="45"/>
    </row>
    <row r="21" spans="1:3" ht="14.45" customHeight="1">
      <c r="A21" s="38" t="s">
        <v>61</v>
      </c>
      <c r="B21" s="38"/>
      <c r="C21" s="39"/>
    </row>
    <row r="22" spans="1:3" ht="42.6" customHeight="1">
      <c r="A22" s="43"/>
      <c r="B22" s="41" t="s">
        <v>62</v>
      </c>
      <c r="C22" s="42" t="s">
        <v>63</v>
      </c>
    </row>
    <row r="23" spans="1:3" ht="14.45" customHeight="1">
      <c r="A23" s="38" t="s">
        <v>64</v>
      </c>
      <c r="B23" s="38"/>
      <c r="C23" s="39"/>
    </row>
    <row r="24" spans="1:3" ht="30">
      <c r="A24" s="40"/>
      <c r="B24" s="41" t="s">
        <v>65</v>
      </c>
      <c r="C24" s="44" t="s">
        <v>2109</v>
      </c>
    </row>
    <row r="25" spans="1:3" ht="14.45" customHeight="1">
      <c r="A25" s="38" t="s">
        <v>1550</v>
      </c>
      <c r="B25" s="38"/>
      <c r="C25" s="39"/>
    </row>
    <row r="26" spans="1:3" ht="38.25" customHeight="1">
      <c r="A26" s="40"/>
      <c r="B26" s="41" t="s">
        <v>66</v>
      </c>
      <c r="C26" s="44" t="s">
        <v>67</v>
      </c>
    </row>
    <row r="27" spans="1:3" ht="14.45" customHeight="1">
      <c r="A27" s="38" t="s">
        <v>68</v>
      </c>
      <c r="B27" s="38"/>
      <c r="C27" s="39"/>
    </row>
    <row r="28" spans="1:3" ht="34.5" customHeight="1">
      <c r="A28" s="40"/>
      <c r="B28" s="41" t="s">
        <v>69</v>
      </c>
      <c r="C28" s="44" t="s">
        <v>70</v>
      </c>
    </row>
    <row r="29" spans="1:3">
      <c r="A29" s="38" t="s">
        <v>1547</v>
      </c>
      <c r="B29" s="38"/>
      <c r="C29" s="39"/>
    </row>
    <row r="30" spans="1:3" ht="60">
      <c r="A30" s="40"/>
      <c r="B30" s="41" t="s">
        <v>1545</v>
      </c>
      <c r="C30" s="44" t="s">
        <v>2110</v>
      </c>
    </row>
    <row r="31" spans="1:3">
      <c r="A31" s="38" t="s">
        <v>1546</v>
      </c>
      <c r="B31" s="38"/>
      <c r="C31" s="39"/>
    </row>
    <row r="32" spans="1:3" ht="30">
      <c r="A32" s="40"/>
      <c r="B32" s="41" t="s">
        <v>1548</v>
      </c>
      <c r="C32" s="44" t="s">
        <v>1549</v>
      </c>
    </row>
    <row r="33" spans="1:3">
      <c r="A33" s="38" t="s">
        <v>1551</v>
      </c>
      <c r="B33" s="38"/>
      <c r="C33" s="39"/>
    </row>
    <row r="34" spans="1:3" ht="30">
      <c r="A34" s="40"/>
      <c r="B34" s="41" t="s">
        <v>1555</v>
      </c>
      <c r="C34" s="44" t="s">
        <v>1554</v>
      </c>
    </row>
    <row r="38" spans="1: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&amp;C_x000D_&amp;1#&amp;"Calibri"&amp;10&amp;K000000 Restricted - External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abSelected="1" topLeftCell="A45" zoomScaleNormal="100" workbookViewId="0">
      <selection activeCell="C58" sqref="C58"/>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c r="A1" s="48" t="s">
        <v>1501</v>
      </c>
      <c r="B1" s="48"/>
      <c r="C1" s="49"/>
      <c r="D1" s="49"/>
      <c r="E1" s="49"/>
      <c r="F1" s="214" t="s">
        <v>2976</v>
      </c>
      <c r="H1" s="49"/>
      <c r="I1" s="48"/>
      <c r="J1" s="49"/>
      <c r="K1" s="49"/>
      <c r="L1" s="49"/>
      <c r="M1" s="49"/>
    </row>
    <row r="2" spans="1:13" ht="15.75" thickBot="1">
      <c r="A2" s="49"/>
      <c r="B2" s="50"/>
      <c r="C2" s="50"/>
      <c r="D2" s="49"/>
      <c r="E2" s="49"/>
      <c r="F2" s="49"/>
      <c r="H2" s="49"/>
      <c r="L2" s="49"/>
      <c r="M2" s="49"/>
    </row>
    <row r="3" spans="1:13" ht="19.5" thickBot="1">
      <c r="A3" s="52"/>
      <c r="B3" s="53" t="s">
        <v>71</v>
      </c>
      <c r="C3" s="54" t="s">
        <v>1534</v>
      </c>
      <c r="D3" s="52"/>
      <c r="E3" s="52"/>
      <c r="F3" s="49"/>
      <c r="G3" s="52"/>
      <c r="H3" s="49"/>
      <c r="L3" s="49"/>
      <c r="M3" s="49"/>
    </row>
    <row r="4" spans="1:13" ht="15.75" thickBot="1">
      <c r="H4" s="49"/>
      <c r="L4" s="49"/>
      <c r="M4" s="49"/>
    </row>
    <row r="5" spans="1:13" ht="18.75">
      <c r="A5" s="55"/>
      <c r="B5" s="56" t="s">
        <v>72</v>
      </c>
      <c r="C5" s="55"/>
      <c r="E5" s="57"/>
      <c r="F5" s="57"/>
      <c r="H5" s="49"/>
      <c r="L5" s="49"/>
      <c r="M5" s="49"/>
    </row>
    <row r="6" spans="1:13">
      <c r="B6" s="59" t="s">
        <v>73</v>
      </c>
      <c r="C6" s="57"/>
      <c r="D6" s="57"/>
      <c r="H6" s="49"/>
      <c r="L6" s="49"/>
      <c r="M6" s="49"/>
    </row>
    <row r="7" spans="1:13">
      <c r="B7" s="58" t="s">
        <v>74</v>
      </c>
      <c r="C7" s="57"/>
      <c r="D7" s="57"/>
      <c r="H7" s="49"/>
      <c r="L7" s="49"/>
      <c r="M7" s="49"/>
    </row>
    <row r="8" spans="1:13">
      <c r="B8" s="58" t="s">
        <v>75</v>
      </c>
      <c r="C8" s="57"/>
      <c r="D8" s="57"/>
      <c r="F8" s="51" t="s">
        <v>76</v>
      </c>
      <c r="H8" s="49"/>
      <c r="L8" s="49"/>
      <c r="M8" s="49"/>
    </row>
    <row r="9" spans="1:13">
      <c r="B9" s="59" t="s">
        <v>2613</v>
      </c>
      <c r="H9" s="49"/>
      <c r="L9" s="49"/>
      <c r="M9" s="49"/>
    </row>
    <row r="10" spans="1:13">
      <c r="B10" s="59" t="s">
        <v>77</v>
      </c>
      <c r="H10" s="49"/>
      <c r="L10" s="49"/>
      <c r="M10" s="49"/>
    </row>
    <row r="11" spans="1:13" ht="15.75" thickBot="1">
      <c r="B11" s="60" t="s">
        <v>78</v>
      </c>
      <c r="H11" s="49"/>
      <c r="L11" s="49"/>
      <c r="M11" s="49"/>
    </row>
    <row r="12" spans="1:13">
      <c r="B12" s="61"/>
      <c r="H12" s="49"/>
      <c r="L12" s="49"/>
      <c r="M12" s="49"/>
    </row>
    <row r="13" spans="1:13" ht="37.5">
      <c r="A13" s="62" t="s">
        <v>79</v>
      </c>
      <c r="B13" s="62" t="s">
        <v>73</v>
      </c>
      <c r="C13" s="63"/>
      <c r="D13" s="63"/>
      <c r="E13" s="63"/>
      <c r="F13" s="63"/>
      <c r="G13" s="64"/>
      <c r="H13" s="49"/>
      <c r="L13" s="49"/>
      <c r="M13" s="49"/>
    </row>
    <row r="14" spans="1:13">
      <c r="A14" s="51" t="s">
        <v>80</v>
      </c>
      <c r="B14" s="65" t="s">
        <v>0</v>
      </c>
      <c r="C14" s="51" t="s">
        <v>546</v>
      </c>
      <c r="E14" s="57"/>
      <c r="F14" s="57"/>
      <c r="H14" s="49"/>
      <c r="L14" s="49"/>
      <c r="M14" s="49"/>
    </row>
    <row r="15" spans="1:13">
      <c r="A15" s="51" t="s">
        <v>82</v>
      </c>
      <c r="B15" s="65" t="s">
        <v>83</v>
      </c>
      <c r="C15" s="51" t="s">
        <v>3072</v>
      </c>
      <c r="E15" s="57"/>
      <c r="F15" s="57"/>
      <c r="H15" s="49"/>
      <c r="L15" s="49"/>
      <c r="M15" s="49"/>
    </row>
    <row r="16" spans="1:13">
      <c r="A16" s="51" t="s">
        <v>84</v>
      </c>
      <c r="B16" s="65" t="s">
        <v>2978</v>
      </c>
      <c r="C16" s="51" t="s">
        <v>81</v>
      </c>
      <c r="E16" s="57"/>
      <c r="F16" s="57"/>
      <c r="H16" s="49"/>
      <c r="L16" s="49"/>
      <c r="M16" s="49"/>
    </row>
    <row r="17" spans="1:13" ht="45">
      <c r="A17" s="51" t="s">
        <v>86</v>
      </c>
      <c r="B17" s="65" t="s">
        <v>85</v>
      </c>
      <c r="C17" s="51" t="s">
        <v>3073</v>
      </c>
      <c r="E17" s="57"/>
      <c r="F17" s="57"/>
      <c r="H17" s="49"/>
      <c r="L17" s="49"/>
      <c r="M17" s="49"/>
    </row>
    <row r="18" spans="1:13" outlineLevel="1">
      <c r="A18" s="51" t="s">
        <v>2977</v>
      </c>
      <c r="B18" s="65" t="s">
        <v>87</v>
      </c>
      <c r="C18" s="224" t="s">
        <v>3127</v>
      </c>
      <c r="E18" s="57"/>
      <c r="F18" s="57"/>
      <c r="H18" s="49"/>
      <c r="L18" s="49"/>
      <c r="M18" s="49"/>
    </row>
    <row r="19" spans="1:13" ht="60" outlineLevel="1">
      <c r="A19" s="51" t="s">
        <v>89</v>
      </c>
      <c r="B19" s="66" t="s">
        <v>88</v>
      </c>
      <c r="C19" s="51" t="s">
        <v>3074</v>
      </c>
      <c r="E19" s="57"/>
      <c r="F19" s="57"/>
      <c r="H19" s="49"/>
      <c r="L19" s="49"/>
      <c r="M19" s="49"/>
    </row>
    <row r="20" spans="1:13" outlineLevel="1">
      <c r="A20" s="51" t="s">
        <v>91</v>
      </c>
      <c r="B20" s="66" t="s">
        <v>90</v>
      </c>
      <c r="E20" s="57"/>
      <c r="F20" s="57"/>
      <c r="H20" s="49"/>
      <c r="L20" s="49"/>
      <c r="M20" s="49"/>
    </row>
    <row r="21" spans="1:13" outlineLevel="1">
      <c r="A21" s="51" t="s">
        <v>92</v>
      </c>
      <c r="B21" s="66"/>
      <c r="E21" s="57"/>
      <c r="F21" s="57"/>
      <c r="H21" s="49"/>
      <c r="L21" s="49"/>
      <c r="M21" s="49"/>
    </row>
    <row r="22" spans="1:13" outlineLevel="1">
      <c r="A22" s="51" t="s">
        <v>93</v>
      </c>
      <c r="B22" s="66"/>
      <c r="E22" s="57"/>
      <c r="F22" s="57"/>
      <c r="H22" s="49"/>
      <c r="L22" s="49"/>
      <c r="M22" s="49"/>
    </row>
    <row r="23" spans="1:13" outlineLevel="1">
      <c r="A23" s="51" t="s">
        <v>94</v>
      </c>
      <c r="B23" s="66"/>
      <c r="E23" s="57"/>
      <c r="F23" s="57"/>
      <c r="H23" s="49"/>
      <c r="L23" s="49"/>
      <c r="M23" s="49"/>
    </row>
    <row r="24" spans="1:13" outlineLevel="1">
      <c r="A24" s="51" t="s">
        <v>95</v>
      </c>
      <c r="B24" s="66"/>
      <c r="E24" s="57"/>
      <c r="F24" s="57"/>
      <c r="H24" s="49"/>
      <c r="L24" s="49"/>
      <c r="M24" s="49"/>
    </row>
    <row r="25" spans="1:13" outlineLevel="1">
      <c r="A25" s="51" t="s">
        <v>96</v>
      </c>
      <c r="B25" s="66"/>
      <c r="E25" s="57"/>
      <c r="F25" s="57"/>
      <c r="H25" s="49"/>
      <c r="L25" s="49"/>
      <c r="M25" s="49"/>
    </row>
    <row r="26" spans="1:13" ht="18.75">
      <c r="A26" s="63"/>
      <c r="B26" s="62" t="s">
        <v>74</v>
      </c>
      <c r="C26" s="63"/>
      <c r="D26" s="63"/>
      <c r="E26" s="63"/>
      <c r="F26" s="63"/>
      <c r="G26" s="64"/>
      <c r="H26" s="49"/>
      <c r="L26" s="49"/>
      <c r="M26" s="49"/>
    </row>
    <row r="27" spans="1:13">
      <c r="A27" s="51" t="s">
        <v>97</v>
      </c>
      <c r="B27" s="67" t="s">
        <v>2738</v>
      </c>
      <c r="C27" s="51" t="s">
        <v>2735</v>
      </c>
      <c r="D27" s="68"/>
      <c r="E27" s="68"/>
      <c r="F27" s="68"/>
      <c r="H27" s="49"/>
      <c r="L27" s="49"/>
      <c r="M27" s="49"/>
    </row>
    <row r="28" spans="1:13">
      <c r="A28" s="51" t="s">
        <v>98</v>
      </c>
      <c r="B28" s="198" t="s">
        <v>2734</v>
      </c>
      <c r="C28" s="163" t="s">
        <v>2735</v>
      </c>
      <c r="D28" s="68"/>
      <c r="E28" s="68"/>
      <c r="F28" s="68"/>
      <c r="H28" s="49"/>
      <c r="L28" s="49"/>
      <c r="M28" s="51" t="s">
        <v>2735</v>
      </c>
    </row>
    <row r="29" spans="1:13">
      <c r="A29" s="51" t="s">
        <v>100</v>
      </c>
      <c r="B29" s="67" t="s">
        <v>99</v>
      </c>
      <c r="C29" s="51" t="s">
        <v>2735</v>
      </c>
      <c r="E29" s="68"/>
      <c r="F29" s="68"/>
      <c r="H29" s="49"/>
      <c r="L29" s="49"/>
      <c r="M29" s="51" t="s">
        <v>2736</v>
      </c>
    </row>
    <row r="30" spans="1:13" ht="30" outlineLevel="1">
      <c r="A30" s="51" t="s">
        <v>102</v>
      </c>
      <c r="B30" s="67" t="s">
        <v>101</v>
      </c>
      <c r="C30" s="51" t="s">
        <v>3075</v>
      </c>
      <c r="E30" s="68"/>
      <c r="F30" s="68"/>
      <c r="H30" s="49"/>
      <c r="L30" s="49"/>
      <c r="M30" s="51" t="s">
        <v>2737</v>
      </c>
    </row>
    <row r="31" spans="1:13" outlineLevel="1">
      <c r="A31" s="51" t="s">
        <v>103</v>
      </c>
      <c r="B31" s="67"/>
      <c r="E31" s="68"/>
      <c r="F31" s="68"/>
      <c r="H31" s="49"/>
      <c r="L31" s="49"/>
      <c r="M31" s="49"/>
    </row>
    <row r="32" spans="1:13" outlineLevel="1">
      <c r="A32" s="51" t="s">
        <v>104</v>
      </c>
      <c r="B32" s="67"/>
      <c r="E32" s="68"/>
      <c r="F32" s="68"/>
      <c r="H32" s="49"/>
      <c r="L32" s="49"/>
      <c r="M32" s="49"/>
    </row>
    <row r="33" spans="1:14" outlineLevel="1">
      <c r="A33" s="51" t="s">
        <v>105</v>
      </c>
      <c r="B33" s="67"/>
      <c r="E33" s="68"/>
      <c r="F33" s="68"/>
      <c r="H33" s="49"/>
      <c r="L33" s="49"/>
      <c r="M33" s="49"/>
    </row>
    <row r="34" spans="1:14" outlineLevel="1">
      <c r="A34" s="51" t="s">
        <v>106</v>
      </c>
      <c r="B34" s="67"/>
      <c r="E34" s="68"/>
      <c r="F34" s="68"/>
      <c r="H34" s="49"/>
      <c r="L34" s="49"/>
      <c r="M34" s="49"/>
    </row>
    <row r="35" spans="1:14" outlineLevel="1">
      <c r="A35" s="51" t="s">
        <v>107</v>
      </c>
      <c r="B35" s="69"/>
      <c r="E35" s="68"/>
      <c r="F35" s="68"/>
      <c r="H35" s="49"/>
      <c r="L35" s="49"/>
      <c r="M35" s="49"/>
    </row>
    <row r="36" spans="1:14" ht="18.75">
      <c r="A36" s="62"/>
      <c r="B36" s="62" t="s">
        <v>75</v>
      </c>
      <c r="C36" s="62"/>
      <c r="D36" s="63"/>
      <c r="E36" s="63"/>
      <c r="F36" s="63"/>
      <c r="G36" s="64"/>
      <c r="H36" s="49"/>
      <c r="L36" s="49"/>
      <c r="M36" s="49"/>
    </row>
    <row r="37" spans="1:14" ht="15" customHeight="1">
      <c r="A37" s="70"/>
      <c r="B37" s="71" t="s">
        <v>108</v>
      </c>
      <c r="C37" s="70" t="s">
        <v>109</v>
      </c>
      <c r="D37" s="72"/>
      <c r="E37" s="72"/>
      <c r="F37" s="72"/>
      <c r="G37" s="73"/>
      <c r="H37" s="49"/>
      <c r="L37" s="49"/>
      <c r="M37" s="49"/>
    </row>
    <row r="38" spans="1:14">
      <c r="A38" s="51" t="s">
        <v>4</v>
      </c>
      <c r="B38" s="68" t="s">
        <v>1375</v>
      </c>
      <c r="C38" s="131">
        <v>5189.402</v>
      </c>
      <c r="F38" s="68"/>
      <c r="H38" s="49"/>
      <c r="L38" s="49"/>
      <c r="M38" s="49"/>
    </row>
    <row r="39" spans="1:14">
      <c r="A39" s="51" t="s">
        <v>110</v>
      </c>
      <c r="B39" s="68" t="s">
        <v>111</v>
      </c>
      <c r="C39" s="131">
        <v>3213.1</v>
      </c>
      <c r="F39" s="68"/>
      <c r="H39" s="49"/>
      <c r="L39" s="49"/>
      <c r="M39" s="49"/>
      <c r="N39" s="81"/>
    </row>
    <row r="40" spans="1:14" outlineLevel="1">
      <c r="A40" s="51" t="s">
        <v>112</v>
      </c>
      <c r="B40" s="74" t="s">
        <v>113</v>
      </c>
      <c r="C40" s="131" t="s">
        <v>1202</v>
      </c>
      <c r="F40" s="68"/>
      <c r="H40" s="49"/>
      <c r="L40" s="49"/>
      <c r="M40" s="49"/>
      <c r="N40" s="81"/>
    </row>
    <row r="41" spans="1:14" outlineLevel="1">
      <c r="A41" s="51" t="s">
        <v>115</v>
      </c>
      <c r="B41" s="74" t="s">
        <v>116</v>
      </c>
      <c r="C41" s="131" t="s">
        <v>1202</v>
      </c>
      <c r="F41" s="68"/>
      <c r="H41" s="49"/>
      <c r="L41" s="49"/>
      <c r="M41" s="49"/>
      <c r="N41" s="81"/>
    </row>
    <row r="42" spans="1:14" outlineLevel="1">
      <c r="A42" s="51" t="s">
        <v>117</v>
      </c>
      <c r="B42" s="74"/>
      <c r="C42" s="131"/>
      <c r="F42" s="68"/>
      <c r="H42" s="49"/>
      <c r="L42" s="49"/>
      <c r="M42" s="49"/>
      <c r="N42" s="81"/>
    </row>
    <row r="43" spans="1:14" outlineLevel="1">
      <c r="A43" s="49" t="s">
        <v>1572</v>
      </c>
      <c r="B43" s="68"/>
      <c r="F43" s="68"/>
      <c r="H43" s="49"/>
      <c r="L43" s="49"/>
      <c r="M43" s="49"/>
      <c r="N43" s="81"/>
    </row>
    <row r="44" spans="1:14" ht="15" customHeight="1">
      <c r="A44" s="70"/>
      <c r="B44" s="70" t="s">
        <v>118</v>
      </c>
      <c r="C44" s="70" t="s">
        <v>2649</v>
      </c>
      <c r="D44" s="70" t="s">
        <v>2717</v>
      </c>
      <c r="E44" s="70"/>
      <c r="F44" s="70" t="s">
        <v>2716</v>
      </c>
      <c r="G44" s="70" t="s">
        <v>119</v>
      </c>
      <c r="I44" s="49"/>
      <c r="J44" s="49"/>
      <c r="K44" s="81"/>
      <c r="L44" s="81"/>
      <c r="M44" s="81"/>
      <c r="N44" s="81"/>
    </row>
    <row r="45" spans="1:14">
      <c r="A45" s="51" t="s">
        <v>8</v>
      </c>
      <c r="B45" s="68" t="s">
        <v>120</v>
      </c>
      <c r="C45" s="128">
        <v>0.08</v>
      </c>
      <c r="D45" s="128">
        <f>IF(OR(C38="[For completion]",C39="[For completion]"),"Please complete G.3.1.1 and G.3.1.2",(C38/C39-1-MAX(C45,F45)))</f>
        <v>0.5350764059630887</v>
      </c>
      <c r="E45" s="128"/>
      <c r="F45" s="128">
        <v>0.08</v>
      </c>
      <c r="G45" s="51" t="s">
        <v>1202</v>
      </c>
      <c r="H45" s="49"/>
      <c r="L45" s="49"/>
      <c r="M45" s="49"/>
      <c r="N45" s="81"/>
    </row>
    <row r="46" spans="1:14" outlineLevel="1">
      <c r="C46" s="128"/>
      <c r="D46" s="128"/>
      <c r="E46" s="128"/>
      <c r="F46" s="128"/>
      <c r="G46" s="87"/>
      <c r="H46" s="49"/>
      <c r="L46" s="49"/>
      <c r="M46" s="49"/>
      <c r="N46" s="81"/>
    </row>
    <row r="47" spans="1:14" outlineLevel="1">
      <c r="A47" s="210" t="s">
        <v>2979</v>
      </c>
      <c r="B47" s="210" t="s">
        <v>2980</v>
      </c>
      <c r="C47" s="216">
        <f>IF(OR(C38="[For completion]",C39="[For completion]"),"", C38-C39)</f>
        <v>1976.3020000000001</v>
      </c>
      <c r="D47" s="128"/>
      <c r="E47" s="128"/>
      <c r="F47" s="128"/>
      <c r="G47" s="87"/>
      <c r="H47" s="49"/>
      <c r="L47" s="49"/>
      <c r="M47" s="49"/>
      <c r="N47" s="81"/>
    </row>
    <row r="48" spans="1:14" outlineLevel="1">
      <c r="A48" s="51" t="s">
        <v>121</v>
      </c>
      <c r="C48" s="87"/>
      <c r="D48" s="87"/>
      <c r="E48" s="87"/>
      <c r="F48" s="87"/>
      <c r="G48" s="87"/>
      <c r="H48" s="49"/>
      <c r="L48" s="49"/>
      <c r="M48" s="49"/>
      <c r="N48" s="81"/>
    </row>
    <row r="49" spans="1:14" outlineLevel="1">
      <c r="A49" s="51" t="s">
        <v>123</v>
      </c>
      <c r="B49" s="66" t="s">
        <v>122</v>
      </c>
      <c r="C49" s="87"/>
      <c r="D49" s="87"/>
      <c r="E49" s="87"/>
      <c r="F49" s="87"/>
      <c r="G49" s="87"/>
      <c r="H49" s="49"/>
      <c r="L49" s="49"/>
      <c r="M49" s="49"/>
      <c r="N49" s="81"/>
    </row>
    <row r="50" spans="1:14" outlineLevel="1">
      <c r="A50" s="51" t="s">
        <v>125</v>
      </c>
      <c r="B50" s="66" t="s">
        <v>124</v>
      </c>
      <c r="C50" s="87"/>
      <c r="D50" s="87"/>
      <c r="E50" s="87"/>
      <c r="F50" s="87"/>
      <c r="G50" s="87"/>
      <c r="H50" s="49"/>
      <c r="L50" s="49"/>
      <c r="M50" s="49"/>
      <c r="N50" s="81"/>
    </row>
    <row r="51" spans="1:14" outlineLevel="1">
      <c r="A51" s="51" t="s">
        <v>126</v>
      </c>
      <c r="B51" s="66"/>
      <c r="C51" s="87"/>
      <c r="D51" s="87"/>
      <c r="E51" s="87"/>
      <c r="F51" s="87"/>
      <c r="G51" s="87"/>
      <c r="H51" s="49"/>
      <c r="L51" s="49"/>
      <c r="M51" s="49"/>
      <c r="N51" s="81"/>
    </row>
    <row r="52" spans="1:14" ht="15" customHeight="1">
      <c r="A52" s="70"/>
      <c r="B52" s="71" t="s">
        <v>127</v>
      </c>
      <c r="C52" s="70" t="s">
        <v>109</v>
      </c>
      <c r="D52" s="70"/>
      <c r="E52" s="72"/>
      <c r="F52" s="73" t="s">
        <v>128</v>
      </c>
      <c r="G52" s="73"/>
      <c r="H52" s="49"/>
      <c r="L52" s="49"/>
      <c r="M52" s="49"/>
      <c r="N52" s="81"/>
    </row>
    <row r="53" spans="1:14">
      <c r="A53" s="51" t="s">
        <v>129</v>
      </c>
      <c r="B53" s="68" t="s">
        <v>130</v>
      </c>
      <c r="C53" s="131">
        <v>5189.402</v>
      </c>
      <c r="E53" s="76"/>
      <c r="F53" s="138">
        <f>IF($C$58=0,"",IF(C53="[for completion]","",C53/$C$58))</f>
        <v>0.99180093197984376</v>
      </c>
      <c r="G53" s="77"/>
      <c r="H53" s="49"/>
      <c r="L53" s="49"/>
      <c r="M53" s="49"/>
      <c r="N53" s="81"/>
    </row>
    <row r="54" spans="1:14">
      <c r="A54" s="51" t="s">
        <v>131</v>
      </c>
      <c r="B54" s="68" t="s">
        <v>132</v>
      </c>
      <c r="C54" s="131">
        <v>0</v>
      </c>
      <c r="E54" s="76"/>
      <c r="F54" s="138">
        <f>IF($C$58=0,"",IF(C54="[for completion]","",C54/$C$58))</f>
        <v>0</v>
      </c>
      <c r="G54" s="77"/>
      <c r="H54" s="49"/>
      <c r="L54" s="49"/>
      <c r="M54" s="49"/>
      <c r="N54" s="81"/>
    </row>
    <row r="55" spans="1:14">
      <c r="A55" s="51" t="s">
        <v>133</v>
      </c>
      <c r="B55" s="68" t="s">
        <v>134</v>
      </c>
      <c r="C55" s="131">
        <v>0</v>
      </c>
      <c r="E55" s="76"/>
      <c r="F55" s="138">
        <f>IF($C$58=0,"",IF(C55="[for completion]","",C55/$C$58))</f>
        <v>0</v>
      </c>
      <c r="G55" s="77"/>
      <c r="H55" s="49"/>
      <c r="L55" s="49"/>
      <c r="M55" s="49"/>
      <c r="N55" s="81"/>
    </row>
    <row r="56" spans="1:14">
      <c r="A56" s="51" t="s">
        <v>135</v>
      </c>
      <c r="B56" s="68" t="s">
        <v>136</v>
      </c>
      <c r="C56" s="131">
        <v>0</v>
      </c>
      <c r="E56" s="76"/>
      <c r="F56" s="138">
        <f>IF($C$58=0,"",IF(C56="[for completion]","",C56/$C$58))</f>
        <v>0</v>
      </c>
      <c r="G56" s="77"/>
      <c r="H56" s="49"/>
      <c r="L56" s="49"/>
      <c r="M56" s="49"/>
      <c r="N56" s="81"/>
    </row>
    <row r="57" spans="1:14">
      <c r="A57" s="51" t="s">
        <v>137</v>
      </c>
      <c r="B57" s="51" t="s">
        <v>138</v>
      </c>
      <c r="C57" s="131">
        <v>42.9</v>
      </c>
      <c r="E57" s="76"/>
      <c r="F57" s="138">
        <f>IF($C$58=0,"",IF(C57="[for completion]","",C57/$C$58))</f>
        <v>8.1990680201563283E-3</v>
      </c>
      <c r="G57" s="77"/>
      <c r="H57" s="49"/>
      <c r="L57" s="49"/>
      <c r="M57" s="49"/>
      <c r="N57" s="81"/>
    </row>
    <row r="58" spans="1:14">
      <c r="A58" s="51" t="s">
        <v>139</v>
      </c>
      <c r="B58" s="78" t="s">
        <v>140</v>
      </c>
      <c r="C58" s="133">
        <f>SUM(C53:C57)</f>
        <v>5232.3019999999997</v>
      </c>
      <c r="D58" s="76"/>
      <c r="E58" s="76"/>
      <c r="F58" s="139">
        <f>SUM(F53:F57)</f>
        <v>1</v>
      </c>
      <c r="G58" s="77"/>
      <c r="H58" s="49"/>
      <c r="L58" s="49"/>
      <c r="M58" s="49"/>
      <c r="N58" s="81"/>
    </row>
    <row r="59" spans="1:14" outlineLevel="1">
      <c r="A59" s="51" t="s">
        <v>141</v>
      </c>
      <c r="B59" s="80" t="s">
        <v>142</v>
      </c>
      <c r="C59" s="131"/>
      <c r="E59" s="76"/>
      <c r="F59" s="138">
        <f t="shared" ref="F59:F64" si="0">IF($C$58=0,"",IF(C59="[for completion]","",C59/$C$58))</f>
        <v>0</v>
      </c>
      <c r="G59" s="77"/>
      <c r="H59" s="49"/>
      <c r="L59" s="49"/>
      <c r="M59" s="49"/>
      <c r="N59" s="81"/>
    </row>
    <row r="60" spans="1:14" outlineLevel="1">
      <c r="A60" s="51" t="s">
        <v>143</v>
      </c>
      <c r="B60" s="80" t="s">
        <v>142</v>
      </c>
      <c r="C60" s="131"/>
      <c r="E60" s="76"/>
      <c r="F60" s="138">
        <f t="shared" si="0"/>
        <v>0</v>
      </c>
      <c r="G60" s="77"/>
      <c r="H60" s="49"/>
      <c r="L60" s="49"/>
      <c r="M60" s="49"/>
      <c r="N60" s="81"/>
    </row>
    <row r="61" spans="1:14" outlineLevel="1">
      <c r="A61" s="51" t="s">
        <v>144</v>
      </c>
      <c r="B61" s="80" t="s">
        <v>142</v>
      </c>
      <c r="C61" s="131"/>
      <c r="E61" s="76"/>
      <c r="F61" s="138">
        <f t="shared" si="0"/>
        <v>0</v>
      </c>
      <c r="G61" s="77"/>
      <c r="H61" s="49"/>
      <c r="L61" s="49"/>
      <c r="M61" s="49"/>
      <c r="N61" s="81"/>
    </row>
    <row r="62" spans="1:14" outlineLevel="1">
      <c r="A62" s="51" t="s">
        <v>145</v>
      </c>
      <c r="B62" s="80" t="s">
        <v>142</v>
      </c>
      <c r="C62" s="131"/>
      <c r="E62" s="76"/>
      <c r="F62" s="138">
        <f t="shared" si="0"/>
        <v>0</v>
      </c>
      <c r="G62" s="77"/>
      <c r="H62" s="49"/>
      <c r="L62" s="49"/>
      <c r="M62" s="49"/>
      <c r="N62" s="81"/>
    </row>
    <row r="63" spans="1:14" outlineLevel="1">
      <c r="A63" s="51" t="s">
        <v>146</v>
      </c>
      <c r="B63" s="80" t="s">
        <v>142</v>
      </c>
      <c r="C63" s="131"/>
      <c r="E63" s="76"/>
      <c r="F63" s="138">
        <f t="shared" si="0"/>
        <v>0</v>
      </c>
      <c r="G63" s="77"/>
      <c r="H63" s="49"/>
      <c r="L63" s="49"/>
      <c r="M63" s="49"/>
      <c r="N63" s="81"/>
    </row>
    <row r="64" spans="1:14" outlineLevel="1">
      <c r="A64" s="51" t="s">
        <v>147</v>
      </c>
      <c r="B64" s="80" t="s">
        <v>142</v>
      </c>
      <c r="C64" s="134"/>
      <c r="D64" s="81"/>
      <c r="E64" s="81"/>
      <c r="F64" s="138">
        <f t="shared" si="0"/>
        <v>0</v>
      </c>
      <c r="G64" s="79"/>
      <c r="H64" s="49"/>
      <c r="L64" s="49"/>
      <c r="M64" s="49"/>
      <c r="N64" s="81"/>
    </row>
    <row r="65" spans="1:14" ht="15" customHeight="1">
      <c r="A65" s="70"/>
      <c r="B65" s="71" t="s">
        <v>148</v>
      </c>
      <c r="C65" s="115" t="s">
        <v>1386</v>
      </c>
      <c r="D65" s="115" t="s">
        <v>1387</v>
      </c>
      <c r="E65" s="72"/>
      <c r="F65" s="73" t="s">
        <v>149</v>
      </c>
      <c r="G65" s="73" t="s">
        <v>150</v>
      </c>
      <c r="H65" s="49"/>
      <c r="L65" s="49"/>
      <c r="M65" s="49"/>
      <c r="N65" s="81"/>
    </row>
    <row r="66" spans="1:14">
      <c r="A66" s="51" t="s">
        <v>151</v>
      </c>
      <c r="B66" s="68" t="s">
        <v>1435</v>
      </c>
      <c r="C66" s="135">
        <v>17.05</v>
      </c>
      <c r="D66" s="135" t="s">
        <v>114</v>
      </c>
      <c r="E66" s="65"/>
      <c r="F66" s="82"/>
      <c r="G66" s="83"/>
      <c r="H66" s="49"/>
      <c r="L66" s="49"/>
      <c r="M66" s="49"/>
      <c r="N66" s="81"/>
    </row>
    <row r="67" spans="1:14">
      <c r="B67" s="68"/>
      <c r="E67" s="65"/>
      <c r="F67" s="82"/>
      <c r="G67" s="83"/>
      <c r="H67" s="49"/>
      <c r="L67" s="49"/>
      <c r="M67" s="49"/>
      <c r="N67" s="81"/>
    </row>
    <row r="68" spans="1:14">
      <c r="B68" s="68" t="s">
        <v>1380</v>
      </c>
      <c r="C68" s="65"/>
      <c r="D68" s="65"/>
      <c r="E68" s="65"/>
      <c r="F68" s="83"/>
      <c r="G68" s="83"/>
      <c r="H68" s="49"/>
      <c r="L68" s="49"/>
      <c r="M68" s="49"/>
      <c r="N68" s="81"/>
    </row>
    <row r="69" spans="1:14">
      <c r="B69" s="68" t="s">
        <v>153</v>
      </c>
      <c r="E69" s="65"/>
      <c r="F69" s="83"/>
      <c r="G69" s="83"/>
      <c r="H69" s="49"/>
      <c r="L69" s="49"/>
      <c r="M69" s="49"/>
      <c r="N69" s="81"/>
    </row>
    <row r="70" spans="1:14">
      <c r="A70" s="51" t="s">
        <v>154</v>
      </c>
      <c r="B70" s="47" t="s">
        <v>1521</v>
      </c>
      <c r="C70" s="131">
        <v>9.6270000000000007</v>
      </c>
      <c r="D70" s="131" t="s">
        <v>114</v>
      </c>
      <c r="E70" s="47"/>
      <c r="F70" s="138">
        <f t="shared" ref="F70:F76" si="1">IF($C$77=0,"",IF(C70="[for completion]","",C70/$C$77))</f>
        <v>1.8551270454668959E-3</v>
      </c>
      <c r="G70" s="138" t="str">
        <f>IF($D$77=0,"",IF(D70="[Mark as ND1 if not relevant]","",D70/$D$77))</f>
        <v/>
      </c>
      <c r="H70" s="49"/>
      <c r="L70" s="49"/>
      <c r="M70" s="49"/>
      <c r="N70" s="81"/>
    </row>
    <row r="71" spans="1:14">
      <c r="A71" s="51" t="s">
        <v>155</v>
      </c>
      <c r="B71" s="47" t="s">
        <v>1522</v>
      </c>
      <c r="C71" s="131">
        <v>100.73699999999999</v>
      </c>
      <c r="D71" s="131" t="s">
        <v>114</v>
      </c>
      <c r="E71" s="47"/>
      <c r="F71" s="138">
        <f t="shared" si="1"/>
        <v>1.9412063278196601E-2</v>
      </c>
      <c r="G71" s="138" t="str">
        <f t="shared" ref="G71:G76" si="2">IF($D$77=0,"",IF(D71="[Mark as ND1 if not relevant]","",D71/$D$77))</f>
        <v/>
      </c>
      <c r="H71" s="49"/>
      <c r="L71" s="49"/>
      <c r="M71" s="49"/>
      <c r="N71" s="81"/>
    </row>
    <row r="72" spans="1:14">
      <c r="A72" s="51" t="s">
        <v>156</v>
      </c>
      <c r="B72" s="47" t="s">
        <v>1523</v>
      </c>
      <c r="C72" s="131">
        <v>141.27500000000001</v>
      </c>
      <c r="D72" s="131" t="s">
        <v>114</v>
      </c>
      <c r="E72" s="47"/>
      <c r="F72" s="138">
        <f t="shared" si="1"/>
        <v>2.7223753334199203E-2</v>
      </c>
      <c r="G72" s="138" t="str">
        <f t="shared" si="2"/>
        <v/>
      </c>
      <c r="H72" s="49"/>
      <c r="L72" s="49"/>
      <c r="M72" s="49"/>
      <c r="N72" s="81"/>
    </row>
    <row r="73" spans="1:14">
      <c r="A73" s="51" t="s">
        <v>157</v>
      </c>
      <c r="B73" s="47" t="s">
        <v>1524</v>
      </c>
      <c r="C73" s="131">
        <v>187.905</v>
      </c>
      <c r="D73" s="131" t="s">
        <v>114</v>
      </c>
      <c r="E73" s="47"/>
      <c r="F73" s="138">
        <f t="shared" si="1"/>
        <v>3.6209374413468061E-2</v>
      </c>
      <c r="G73" s="138" t="str">
        <f t="shared" si="2"/>
        <v/>
      </c>
      <c r="H73" s="49"/>
      <c r="L73" s="49"/>
      <c r="M73" s="49"/>
      <c r="N73" s="81"/>
    </row>
    <row r="74" spans="1:14">
      <c r="A74" s="51" t="s">
        <v>158</v>
      </c>
      <c r="B74" s="47" t="s">
        <v>1525</v>
      </c>
      <c r="C74" s="131">
        <v>193.745</v>
      </c>
      <c r="D74" s="131" t="s">
        <v>114</v>
      </c>
      <c r="E74" s="47"/>
      <c r="F74" s="138">
        <f t="shared" si="1"/>
        <v>3.7334744928221017E-2</v>
      </c>
      <c r="G74" s="138" t="str">
        <f t="shared" si="2"/>
        <v/>
      </c>
      <c r="H74" s="49"/>
      <c r="L74" s="49"/>
      <c r="M74" s="49"/>
      <c r="N74" s="81"/>
    </row>
    <row r="75" spans="1:14">
      <c r="A75" s="51" t="s">
        <v>159</v>
      </c>
      <c r="B75" s="47" t="s">
        <v>1526</v>
      </c>
      <c r="C75" s="131">
        <v>1202.097</v>
      </c>
      <c r="D75" s="131" t="s">
        <v>114</v>
      </c>
      <c r="E75" s="47"/>
      <c r="F75" s="138">
        <f t="shared" si="1"/>
        <v>0.23164460953304444</v>
      </c>
      <c r="G75" s="138" t="str">
        <f t="shared" si="2"/>
        <v/>
      </c>
      <c r="H75" s="49"/>
      <c r="L75" s="49"/>
      <c r="M75" s="49"/>
      <c r="N75" s="81"/>
    </row>
    <row r="76" spans="1:14">
      <c r="A76" s="51" t="s">
        <v>160</v>
      </c>
      <c r="B76" s="47" t="s">
        <v>1527</v>
      </c>
      <c r="C76" s="131">
        <v>3354.0160000000001</v>
      </c>
      <c r="D76" s="131" t="s">
        <v>114</v>
      </c>
      <c r="E76" s="47"/>
      <c r="F76" s="138">
        <f t="shared" si="1"/>
        <v>0.64632032746740375</v>
      </c>
      <c r="G76" s="138" t="str">
        <f t="shared" si="2"/>
        <v/>
      </c>
      <c r="H76" s="49"/>
      <c r="L76" s="49"/>
      <c r="M76" s="49"/>
      <c r="N76" s="81"/>
    </row>
    <row r="77" spans="1:14">
      <c r="A77" s="51" t="s">
        <v>161</v>
      </c>
      <c r="B77" s="84" t="s">
        <v>140</v>
      </c>
      <c r="C77" s="133">
        <f>SUM(C70:C76)</f>
        <v>5189.402</v>
      </c>
      <c r="D77" s="133">
        <f>SUM(D70:D76)</f>
        <v>0</v>
      </c>
      <c r="E77" s="68"/>
      <c r="F77" s="139">
        <f>SUM(F70:F76)</f>
        <v>1</v>
      </c>
      <c r="G77" s="139">
        <f>SUM(G70:G76)</f>
        <v>0</v>
      </c>
      <c r="H77" s="49"/>
      <c r="L77" s="49"/>
      <c r="M77" s="49"/>
      <c r="N77" s="81"/>
    </row>
    <row r="78" spans="1:14" outlineLevel="1">
      <c r="A78" s="51" t="s">
        <v>162</v>
      </c>
      <c r="B78" s="85" t="s">
        <v>163</v>
      </c>
      <c r="C78" s="133"/>
      <c r="D78" s="133"/>
      <c r="E78" s="68"/>
      <c r="F78" s="138">
        <f>IF($C$77=0,"",IF(C78="[for completion]","",C78/$C$77))</f>
        <v>0</v>
      </c>
      <c r="G78" s="138" t="str">
        <f t="shared" ref="G78:G87" si="3">IF($D$77=0,"",IF(D78="[for completion]","",D78/$D$77))</f>
        <v/>
      </c>
      <c r="H78" s="49"/>
      <c r="L78" s="49"/>
      <c r="M78" s="49"/>
      <c r="N78" s="81"/>
    </row>
    <row r="79" spans="1:14" outlineLevel="1">
      <c r="A79" s="51" t="s">
        <v>164</v>
      </c>
      <c r="B79" s="85" t="s">
        <v>165</v>
      </c>
      <c r="C79" s="133"/>
      <c r="D79" s="133"/>
      <c r="E79" s="68"/>
      <c r="F79" s="138">
        <f t="shared" ref="F79:F87" si="4">IF($C$77=0,"",IF(C79="[for completion]","",C79/$C$77))</f>
        <v>0</v>
      </c>
      <c r="G79" s="138" t="str">
        <f t="shared" si="3"/>
        <v/>
      </c>
      <c r="H79" s="49"/>
      <c r="L79" s="49"/>
      <c r="M79" s="49"/>
      <c r="N79" s="81"/>
    </row>
    <row r="80" spans="1:14" outlineLevel="1">
      <c r="A80" s="51" t="s">
        <v>166</v>
      </c>
      <c r="B80" s="85" t="s">
        <v>167</v>
      </c>
      <c r="C80" s="133"/>
      <c r="D80" s="133"/>
      <c r="E80" s="68"/>
      <c r="F80" s="138">
        <f t="shared" si="4"/>
        <v>0</v>
      </c>
      <c r="G80" s="138" t="str">
        <f t="shared" si="3"/>
        <v/>
      </c>
      <c r="H80" s="49"/>
      <c r="L80" s="49"/>
      <c r="M80" s="49"/>
      <c r="N80" s="81"/>
    </row>
    <row r="81" spans="1:14" outlineLevel="1">
      <c r="A81" s="51" t="s">
        <v>168</v>
      </c>
      <c r="B81" s="85" t="s">
        <v>169</v>
      </c>
      <c r="C81" s="133"/>
      <c r="D81" s="133"/>
      <c r="E81" s="68"/>
      <c r="F81" s="138">
        <f t="shared" si="4"/>
        <v>0</v>
      </c>
      <c r="G81" s="138" t="str">
        <f t="shared" si="3"/>
        <v/>
      </c>
      <c r="H81" s="49"/>
      <c r="L81" s="49"/>
      <c r="M81" s="49"/>
      <c r="N81" s="81"/>
    </row>
    <row r="82" spans="1:14" outlineLevel="1">
      <c r="A82" s="51" t="s">
        <v>170</v>
      </c>
      <c r="B82" s="85" t="s">
        <v>171</v>
      </c>
      <c r="C82" s="133"/>
      <c r="D82" s="133"/>
      <c r="E82" s="68"/>
      <c r="F82" s="138">
        <f t="shared" si="4"/>
        <v>0</v>
      </c>
      <c r="G82" s="138" t="str">
        <f t="shared" si="3"/>
        <v/>
      </c>
      <c r="H82" s="49"/>
      <c r="L82" s="49"/>
      <c r="M82" s="49"/>
      <c r="N82" s="81"/>
    </row>
    <row r="83" spans="1:14" outlineLevel="1">
      <c r="A83" s="51" t="s">
        <v>172</v>
      </c>
      <c r="B83" s="85"/>
      <c r="C83" s="76"/>
      <c r="D83" s="76"/>
      <c r="E83" s="68"/>
      <c r="F83" s="77"/>
      <c r="G83" s="77"/>
      <c r="H83" s="49"/>
      <c r="L83" s="49"/>
      <c r="M83" s="49"/>
      <c r="N83" s="81"/>
    </row>
    <row r="84" spans="1:14" outlineLevel="1">
      <c r="A84" s="51" t="s">
        <v>173</v>
      </c>
      <c r="B84" s="85"/>
      <c r="C84" s="76"/>
      <c r="D84" s="76"/>
      <c r="E84" s="68"/>
      <c r="F84" s="77"/>
      <c r="G84" s="77"/>
      <c r="H84" s="49"/>
      <c r="L84" s="49"/>
      <c r="M84" s="49"/>
      <c r="N84" s="81"/>
    </row>
    <row r="85" spans="1:14" outlineLevel="1">
      <c r="A85" s="51" t="s">
        <v>174</v>
      </c>
      <c r="B85" s="85"/>
      <c r="C85" s="76"/>
      <c r="D85" s="76"/>
      <c r="E85" s="68"/>
      <c r="F85" s="77"/>
      <c r="G85" s="77"/>
      <c r="H85" s="49"/>
      <c r="L85" s="49"/>
      <c r="M85" s="49"/>
      <c r="N85" s="81"/>
    </row>
    <row r="86" spans="1:14" outlineLevel="1">
      <c r="A86" s="51" t="s">
        <v>175</v>
      </c>
      <c r="B86" s="84"/>
      <c r="C86" s="76"/>
      <c r="D86" s="76"/>
      <c r="E86" s="68"/>
      <c r="F86" s="77">
        <f t="shared" si="4"/>
        <v>0</v>
      </c>
      <c r="G86" s="77" t="str">
        <f t="shared" si="3"/>
        <v/>
      </c>
      <c r="H86" s="49"/>
      <c r="L86" s="49"/>
      <c r="M86" s="49"/>
      <c r="N86" s="81"/>
    </row>
    <row r="87" spans="1:14" outlineLevel="1">
      <c r="A87" s="51" t="s">
        <v>176</v>
      </c>
      <c r="B87" s="85"/>
      <c r="C87" s="76"/>
      <c r="D87" s="76"/>
      <c r="E87" s="68"/>
      <c r="F87" s="77">
        <f t="shared" si="4"/>
        <v>0</v>
      </c>
      <c r="G87" s="77" t="str">
        <f t="shared" si="3"/>
        <v/>
      </c>
      <c r="H87" s="49"/>
      <c r="L87" s="49"/>
      <c r="M87" s="49"/>
      <c r="N87" s="81"/>
    </row>
    <row r="88" spans="1:14" ht="15" customHeight="1">
      <c r="A88" s="70"/>
      <c r="B88" s="71" t="s">
        <v>177</v>
      </c>
      <c r="C88" s="115" t="s">
        <v>1388</v>
      </c>
      <c r="D88" s="115" t="s">
        <v>1389</v>
      </c>
      <c r="E88" s="72"/>
      <c r="F88" s="73" t="s">
        <v>178</v>
      </c>
      <c r="G88" s="70" t="s">
        <v>179</v>
      </c>
      <c r="H88" s="49"/>
      <c r="L88" s="49"/>
      <c r="M88" s="49"/>
      <c r="N88" s="81"/>
    </row>
    <row r="89" spans="1:14">
      <c r="A89" s="51" t="s">
        <v>180</v>
      </c>
      <c r="B89" s="68" t="s">
        <v>152</v>
      </c>
      <c r="C89" s="135">
        <v>6.36</v>
      </c>
      <c r="D89" s="135">
        <v>7.06</v>
      </c>
      <c r="E89" s="65"/>
      <c r="F89" s="144"/>
      <c r="G89" s="145"/>
      <c r="H89" s="49"/>
      <c r="L89" s="49"/>
      <c r="M89" s="49"/>
      <c r="N89" s="81"/>
    </row>
    <row r="90" spans="1:14">
      <c r="B90" s="68"/>
      <c r="C90" s="135"/>
      <c r="D90" s="135"/>
      <c r="E90" s="65"/>
      <c r="F90" s="144"/>
      <c r="G90" s="145"/>
      <c r="H90" s="49"/>
      <c r="L90" s="49"/>
      <c r="M90" s="49"/>
      <c r="N90" s="81"/>
    </row>
    <row r="91" spans="1:14">
      <c r="B91" s="68" t="s">
        <v>1381</v>
      </c>
      <c r="C91" s="143"/>
      <c r="D91" s="143"/>
      <c r="E91" s="65"/>
      <c r="F91" s="145"/>
      <c r="G91" s="145"/>
      <c r="H91" s="49"/>
      <c r="L91" s="49"/>
      <c r="M91" s="49"/>
      <c r="N91" s="81"/>
    </row>
    <row r="92" spans="1:14">
      <c r="A92" s="51" t="s">
        <v>181</v>
      </c>
      <c r="B92" s="68" t="s">
        <v>153</v>
      </c>
      <c r="C92" s="135"/>
      <c r="D92" s="135"/>
      <c r="E92" s="65"/>
      <c r="F92" s="145"/>
      <c r="G92" s="145"/>
      <c r="H92" s="49"/>
      <c r="L92" s="49"/>
      <c r="M92" s="49"/>
      <c r="N92" s="81"/>
    </row>
    <row r="93" spans="1:14">
      <c r="A93" s="51" t="s">
        <v>182</v>
      </c>
      <c r="B93" s="47" t="s">
        <v>1521</v>
      </c>
      <c r="C93" s="131">
        <v>0</v>
      </c>
      <c r="D93" s="131">
        <v>0</v>
      </c>
      <c r="E93" s="47"/>
      <c r="F93" s="138">
        <f>IF($C$100=0,"",IF(C93="[for completion]","",IF(C93="","",C93/$C$100)))</f>
        <v>0</v>
      </c>
      <c r="G93" s="138">
        <f>IF($D$100=0,"",IF(D93="[Mark as ND1 if not relevant]","",IF(D93="","",D93/$D$100)))</f>
        <v>0</v>
      </c>
      <c r="H93" s="49"/>
      <c r="L93" s="49"/>
      <c r="M93" s="49"/>
      <c r="N93" s="81"/>
    </row>
    <row r="94" spans="1:14">
      <c r="A94" s="51" t="s">
        <v>183</v>
      </c>
      <c r="B94" s="47" t="s">
        <v>1522</v>
      </c>
      <c r="C94" s="131">
        <v>0</v>
      </c>
      <c r="D94" s="131">
        <v>0</v>
      </c>
      <c r="E94" s="47"/>
      <c r="F94" s="138">
        <f t="shared" ref="F94:F99" si="5">IF($C$100=0,"",IF(C94="[for completion]","",IF(C94="","",C94/$C$100)))</f>
        <v>0</v>
      </c>
      <c r="G94" s="138">
        <f t="shared" ref="G94:G99" si="6">IF($D$100=0,"",IF(D94="[Mark as ND1 if not relevant]","",IF(D94="","",D94/$D$100)))</f>
        <v>0</v>
      </c>
      <c r="H94" s="49"/>
      <c r="L94" s="49"/>
      <c r="M94" s="49"/>
      <c r="N94" s="81"/>
    </row>
    <row r="95" spans="1:14">
      <c r="A95" s="51" t="s">
        <v>184</v>
      </c>
      <c r="B95" s="47" t="s">
        <v>1523</v>
      </c>
      <c r="C95" s="131">
        <v>500</v>
      </c>
      <c r="D95" s="131">
        <v>0</v>
      </c>
      <c r="E95" s="47"/>
      <c r="F95" s="138">
        <f t="shared" si="5"/>
        <v>0.15561295944726275</v>
      </c>
      <c r="G95" s="138">
        <f t="shared" si="6"/>
        <v>0</v>
      </c>
      <c r="H95" s="49"/>
      <c r="L95" s="49"/>
      <c r="M95" s="49"/>
      <c r="N95" s="81"/>
    </row>
    <row r="96" spans="1:14">
      <c r="A96" s="51" t="s">
        <v>185</v>
      </c>
      <c r="B96" s="47" t="s">
        <v>1524</v>
      </c>
      <c r="C96" s="131">
        <v>171.1</v>
      </c>
      <c r="D96" s="131">
        <v>671.2</v>
      </c>
      <c r="E96" s="47"/>
      <c r="F96" s="138">
        <f t="shared" si="5"/>
        <v>5.3250754722853309E-2</v>
      </c>
      <c r="G96" s="138">
        <f t="shared" si="6"/>
        <v>0.20889483676200557</v>
      </c>
      <c r="H96" s="49"/>
      <c r="L96" s="49"/>
      <c r="M96" s="49"/>
      <c r="N96" s="81"/>
    </row>
    <row r="97" spans="1:14">
      <c r="A97" s="51" t="s">
        <v>186</v>
      </c>
      <c r="B97" s="47" t="s">
        <v>1525</v>
      </c>
      <c r="C97" s="131">
        <v>597.70000000000005</v>
      </c>
      <c r="D97" s="131">
        <v>97.6</v>
      </c>
      <c r="E97" s="47"/>
      <c r="F97" s="138">
        <f t="shared" si="5"/>
        <v>0.18601973172325792</v>
      </c>
      <c r="G97" s="138">
        <f t="shared" si="6"/>
        <v>3.037564968410569E-2</v>
      </c>
      <c r="H97" s="49"/>
      <c r="L97" s="49"/>
      <c r="M97" s="49"/>
    </row>
    <row r="98" spans="1:14">
      <c r="A98" s="51" t="s">
        <v>187</v>
      </c>
      <c r="B98" s="47" t="s">
        <v>1526</v>
      </c>
      <c r="C98" s="131">
        <v>1944.3</v>
      </c>
      <c r="D98" s="131">
        <v>1194.3</v>
      </c>
      <c r="E98" s="47"/>
      <c r="F98" s="138">
        <f t="shared" si="5"/>
        <v>0.6051165541066259</v>
      </c>
      <c r="G98" s="138">
        <f t="shared" si="6"/>
        <v>0.37169711493573182</v>
      </c>
      <c r="H98" s="49"/>
      <c r="L98" s="49"/>
      <c r="M98" s="49"/>
    </row>
    <row r="99" spans="1:14">
      <c r="A99" s="51" t="s">
        <v>188</v>
      </c>
      <c r="B99" s="47" t="s">
        <v>1527</v>
      </c>
      <c r="C99" s="131">
        <v>0</v>
      </c>
      <c r="D99" s="131">
        <v>1250</v>
      </c>
      <c r="E99" s="47"/>
      <c r="F99" s="138">
        <f t="shared" si="5"/>
        <v>0</v>
      </c>
      <c r="G99" s="138">
        <f t="shared" si="6"/>
        <v>0.38903239861815692</v>
      </c>
      <c r="H99" s="49"/>
      <c r="L99" s="49"/>
      <c r="M99" s="49"/>
    </row>
    <row r="100" spans="1:14">
      <c r="A100" s="51" t="s">
        <v>189</v>
      </c>
      <c r="B100" s="84" t="s">
        <v>140</v>
      </c>
      <c r="C100" s="133">
        <f>SUM(C93:C99)</f>
        <v>3213.1000000000004</v>
      </c>
      <c r="D100" s="133">
        <f>SUM(D93:D99)</f>
        <v>3213.1</v>
      </c>
      <c r="E100" s="68"/>
      <c r="F100" s="139">
        <f>SUM(F93:F99)</f>
        <v>0.99999999999999989</v>
      </c>
      <c r="G100" s="139">
        <f>SUM(G93:G99)</f>
        <v>1</v>
      </c>
      <c r="H100" s="49"/>
      <c r="L100" s="49"/>
      <c r="M100" s="49"/>
    </row>
    <row r="101" spans="1:14" outlineLevel="1">
      <c r="A101" s="51" t="s">
        <v>190</v>
      </c>
      <c r="B101" s="85" t="s">
        <v>163</v>
      </c>
      <c r="C101" s="133"/>
      <c r="D101" s="133"/>
      <c r="E101" s="68"/>
      <c r="F101" s="138">
        <f>IF($C$100=0,"",IF(C101="[for completion]","",C101/$C$100))</f>
        <v>0</v>
      </c>
      <c r="G101" s="138">
        <f>IF($D$100=0,"",IF(D101="[for completion]","",D101/$D$100))</f>
        <v>0</v>
      </c>
      <c r="H101" s="49"/>
      <c r="L101" s="49"/>
      <c r="M101" s="49"/>
    </row>
    <row r="102" spans="1:14" outlineLevel="1">
      <c r="A102" s="51" t="s">
        <v>191</v>
      </c>
      <c r="B102" s="85" t="s">
        <v>165</v>
      </c>
      <c r="C102" s="133"/>
      <c r="D102" s="133"/>
      <c r="E102" s="68"/>
      <c r="F102" s="138">
        <f>IF($C$100=0,"",IF(C102="[for completion]","",C102/$C$100))</f>
        <v>0</v>
      </c>
      <c r="G102" s="138">
        <f>IF($D$100=0,"",IF(D102="[for completion]","",D102/$D$100))</f>
        <v>0</v>
      </c>
      <c r="H102" s="49"/>
      <c r="L102" s="49"/>
      <c r="M102" s="49"/>
    </row>
    <row r="103" spans="1:14" outlineLevel="1">
      <c r="A103" s="51" t="s">
        <v>192</v>
      </c>
      <c r="B103" s="85" t="s">
        <v>167</v>
      </c>
      <c r="C103" s="133"/>
      <c r="D103" s="133"/>
      <c r="E103" s="68"/>
      <c r="F103" s="138">
        <f>IF($C$100=0,"",IF(C103="[for completion]","",C103/$C$100))</f>
        <v>0</v>
      </c>
      <c r="G103" s="138">
        <f>IF($D$100=0,"",IF(D103="[for completion]","",D103/$D$100))</f>
        <v>0</v>
      </c>
      <c r="H103" s="49"/>
      <c r="L103" s="49"/>
      <c r="M103" s="49"/>
    </row>
    <row r="104" spans="1:14" outlineLevel="1">
      <c r="A104" s="51" t="s">
        <v>193</v>
      </c>
      <c r="B104" s="85" t="s">
        <v>169</v>
      </c>
      <c r="C104" s="133"/>
      <c r="D104" s="133"/>
      <c r="E104" s="68"/>
      <c r="F104" s="138">
        <f>IF($C$100=0,"",IF(C104="[for completion]","",C104/$C$100))</f>
        <v>0</v>
      </c>
      <c r="G104" s="138">
        <f>IF($D$100=0,"",IF(D104="[for completion]","",D104/$D$100))</f>
        <v>0</v>
      </c>
      <c r="H104" s="49"/>
      <c r="L104" s="49"/>
      <c r="M104" s="49"/>
    </row>
    <row r="105" spans="1:14" outlineLevel="1">
      <c r="A105" s="51" t="s">
        <v>194</v>
      </c>
      <c r="B105" s="85" t="s">
        <v>171</v>
      </c>
      <c r="C105" s="133"/>
      <c r="D105" s="133"/>
      <c r="E105" s="68"/>
      <c r="F105" s="138">
        <f>IF($C$100=0,"",IF(C105="[for completion]","",C105/$C$100))</f>
        <v>0</v>
      </c>
      <c r="G105" s="138">
        <f>IF($D$100=0,"",IF(D105="[for completion]","",D105/$D$100))</f>
        <v>0</v>
      </c>
      <c r="H105" s="49"/>
      <c r="L105" s="49"/>
      <c r="M105" s="49"/>
    </row>
    <row r="106" spans="1:14" outlineLevel="1">
      <c r="A106" s="51" t="s">
        <v>195</v>
      </c>
      <c r="B106" s="85"/>
      <c r="C106" s="76"/>
      <c r="D106" s="76"/>
      <c r="E106" s="68"/>
      <c r="F106" s="77"/>
      <c r="G106" s="77"/>
      <c r="H106" s="49"/>
      <c r="L106" s="49"/>
      <c r="M106" s="49"/>
    </row>
    <row r="107" spans="1:14" outlineLevel="1">
      <c r="A107" s="51" t="s">
        <v>196</v>
      </c>
      <c r="B107" s="85"/>
      <c r="C107" s="76"/>
      <c r="D107" s="76"/>
      <c r="E107" s="68"/>
      <c r="F107" s="77"/>
      <c r="G107" s="77"/>
      <c r="H107" s="49"/>
      <c r="L107" s="49"/>
      <c r="M107" s="49"/>
    </row>
    <row r="108" spans="1:14" outlineLevel="1">
      <c r="A108" s="51" t="s">
        <v>197</v>
      </c>
      <c r="B108" s="84"/>
      <c r="C108" s="76"/>
      <c r="D108" s="76"/>
      <c r="E108" s="68"/>
      <c r="F108" s="77"/>
      <c r="G108" s="77"/>
      <c r="H108" s="49"/>
      <c r="L108" s="49"/>
      <c r="M108" s="49"/>
    </row>
    <row r="109" spans="1:14" outlineLevel="1">
      <c r="A109" s="51" t="s">
        <v>198</v>
      </c>
      <c r="B109" s="85"/>
      <c r="C109" s="76"/>
      <c r="D109" s="76"/>
      <c r="E109" s="68"/>
      <c r="F109" s="77"/>
      <c r="G109" s="77"/>
      <c r="H109" s="49"/>
      <c r="L109" s="49"/>
      <c r="M109" s="49"/>
    </row>
    <row r="110" spans="1:14" outlineLevel="1">
      <c r="A110" s="51" t="s">
        <v>199</v>
      </c>
      <c r="B110" s="85"/>
      <c r="C110" s="76"/>
      <c r="D110" s="76"/>
      <c r="E110" s="68"/>
      <c r="F110" s="77"/>
      <c r="G110" s="77"/>
      <c r="H110" s="49"/>
      <c r="L110" s="49"/>
      <c r="M110" s="49"/>
    </row>
    <row r="111" spans="1:14" ht="15" customHeight="1">
      <c r="A111" s="70"/>
      <c r="B111" s="136" t="s">
        <v>1552</v>
      </c>
      <c r="C111" s="73" t="s">
        <v>200</v>
      </c>
      <c r="D111" s="73" t="s">
        <v>201</v>
      </c>
      <c r="E111" s="72"/>
      <c r="F111" s="73" t="s">
        <v>202</v>
      </c>
      <c r="G111" s="73" t="s">
        <v>203</v>
      </c>
      <c r="H111" s="49"/>
      <c r="L111" s="49"/>
      <c r="M111" s="49"/>
    </row>
    <row r="112" spans="1:14" s="86" customFormat="1">
      <c r="A112" s="51" t="s">
        <v>204</v>
      </c>
      <c r="B112" s="68" t="s">
        <v>205</v>
      </c>
      <c r="C112" s="131">
        <v>0</v>
      </c>
      <c r="D112" s="131">
        <v>0</v>
      </c>
      <c r="E112" s="77"/>
      <c r="F112" s="138">
        <f t="shared" ref="F112:F129" si="7">IF($C$130=0,"",IF(C112="[for completion]","",IF(C112="","",C112/$C$130)))</f>
        <v>0</v>
      </c>
      <c r="G112" s="138">
        <f t="shared" ref="G112:G129" si="8">IF($D$130=0,"",IF(D112="[for completion]","",IF(D112="","",D112/$D$130)))</f>
        <v>0</v>
      </c>
      <c r="I112" s="51"/>
      <c r="J112" s="51"/>
      <c r="K112" s="51"/>
      <c r="L112" s="49" t="s">
        <v>1530</v>
      </c>
      <c r="M112" s="49"/>
      <c r="N112" s="49"/>
    </row>
    <row r="113" spans="1:14" s="86" customFormat="1">
      <c r="A113" s="51" t="s">
        <v>206</v>
      </c>
      <c r="B113" s="68" t="s">
        <v>1531</v>
      </c>
      <c r="C113" s="131">
        <v>0</v>
      </c>
      <c r="D113" s="131">
        <v>0</v>
      </c>
      <c r="E113" s="77"/>
      <c r="F113" s="138">
        <f t="shared" si="7"/>
        <v>0</v>
      </c>
      <c r="G113" s="138">
        <f t="shared" si="8"/>
        <v>0</v>
      </c>
      <c r="I113" s="51"/>
      <c r="J113" s="51"/>
      <c r="K113" s="51"/>
      <c r="L113" s="68" t="s">
        <v>1531</v>
      </c>
      <c r="M113" s="49"/>
      <c r="N113" s="49"/>
    </row>
    <row r="114" spans="1:14" s="86" customFormat="1">
      <c r="A114" s="51" t="s">
        <v>207</v>
      </c>
      <c r="B114" s="68" t="s">
        <v>214</v>
      </c>
      <c r="C114" s="131">
        <v>0</v>
      </c>
      <c r="D114" s="131">
        <v>0</v>
      </c>
      <c r="E114" s="77"/>
      <c r="F114" s="138">
        <f t="shared" si="7"/>
        <v>0</v>
      </c>
      <c r="G114" s="138">
        <f t="shared" si="8"/>
        <v>0</v>
      </c>
      <c r="I114" s="51"/>
      <c r="J114" s="51"/>
      <c r="K114" s="51"/>
      <c r="L114" s="68" t="s">
        <v>214</v>
      </c>
      <c r="M114" s="49"/>
      <c r="N114" s="49"/>
    </row>
    <row r="115" spans="1:14" s="86" customFormat="1">
      <c r="A115" s="51" t="s">
        <v>208</v>
      </c>
      <c r="B115" s="68" t="s">
        <v>1532</v>
      </c>
      <c r="C115" s="131">
        <v>0</v>
      </c>
      <c r="D115" s="131">
        <v>0</v>
      </c>
      <c r="E115" s="77"/>
      <c r="F115" s="138">
        <f t="shared" si="7"/>
        <v>0</v>
      </c>
      <c r="G115" s="138">
        <f t="shared" si="8"/>
        <v>0</v>
      </c>
      <c r="I115" s="51"/>
      <c r="J115" s="51"/>
      <c r="K115" s="51"/>
      <c r="L115" s="68" t="s">
        <v>1532</v>
      </c>
      <c r="M115" s="49"/>
      <c r="N115" s="49"/>
    </row>
    <row r="116" spans="1:14" s="86" customFormat="1">
      <c r="A116" s="51" t="s">
        <v>210</v>
      </c>
      <c r="B116" s="68" t="s">
        <v>1533</v>
      </c>
      <c r="C116" s="131">
        <v>0</v>
      </c>
      <c r="D116" s="131">
        <v>0</v>
      </c>
      <c r="E116" s="77"/>
      <c r="F116" s="138">
        <f t="shared" si="7"/>
        <v>0</v>
      </c>
      <c r="G116" s="138">
        <f t="shared" si="8"/>
        <v>0</v>
      </c>
      <c r="I116" s="51"/>
      <c r="J116" s="51"/>
      <c r="K116" s="51"/>
      <c r="L116" s="68" t="s">
        <v>1533</v>
      </c>
      <c r="M116" s="49"/>
      <c r="N116" s="49"/>
    </row>
    <row r="117" spans="1:14" s="86" customFormat="1">
      <c r="A117" s="51" t="s">
        <v>211</v>
      </c>
      <c r="B117" s="68" t="s">
        <v>216</v>
      </c>
      <c r="C117" s="131">
        <v>0</v>
      </c>
      <c r="D117" s="131">
        <v>0</v>
      </c>
      <c r="E117" s="68"/>
      <c r="F117" s="138">
        <f t="shared" si="7"/>
        <v>0</v>
      </c>
      <c r="G117" s="138">
        <f t="shared" si="8"/>
        <v>0</v>
      </c>
      <c r="I117" s="51"/>
      <c r="J117" s="51"/>
      <c r="K117" s="51"/>
      <c r="L117" s="68" t="s">
        <v>216</v>
      </c>
      <c r="M117" s="49"/>
      <c r="N117" s="49"/>
    </row>
    <row r="118" spans="1:14">
      <c r="A118" s="51" t="s">
        <v>212</v>
      </c>
      <c r="B118" s="68" t="s">
        <v>218</v>
      </c>
      <c r="C118" s="131">
        <v>0</v>
      </c>
      <c r="D118" s="131">
        <v>0</v>
      </c>
      <c r="E118" s="68"/>
      <c r="F118" s="138">
        <f t="shared" si="7"/>
        <v>0</v>
      </c>
      <c r="G118" s="138">
        <f t="shared" si="8"/>
        <v>0</v>
      </c>
      <c r="L118" s="68" t="s">
        <v>218</v>
      </c>
      <c r="M118" s="49"/>
    </row>
    <row r="119" spans="1:14">
      <c r="A119" s="51" t="s">
        <v>213</v>
      </c>
      <c r="B119" s="68" t="s">
        <v>1534</v>
      </c>
      <c r="C119" s="131">
        <v>5189.402</v>
      </c>
      <c r="D119" s="131">
        <v>5189.402</v>
      </c>
      <c r="E119" s="68"/>
      <c r="F119" s="138">
        <f t="shared" si="7"/>
        <v>1</v>
      </c>
      <c r="G119" s="138">
        <f t="shared" si="8"/>
        <v>1</v>
      </c>
      <c r="L119" s="68" t="s">
        <v>1534</v>
      </c>
      <c r="M119" s="49"/>
    </row>
    <row r="120" spans="1:14">
      <c r="A120" s="51" t="s">
        <v>215</v>
      </c>
      <c r="B120" s="68" t="s">
        <v>220</v>
      </c>
      <c r="C120" s="131">
        <v>0</v>
      </c>
      <c r="D120" s="131">
        <v>0</v>
      </c>
      <c r="E120" s="68"/>
      <c r="F120" s="138">
        <f t="shared" si="7"/>
        <v>0</v>
      </c>
      <c r="G120" s="138">
        <f t="shared" si="8"/>
        <v>0</v>
      </c>
      <c r="L120" s="68" t="s">
        <v>220</v>
      </c>
      <c r="M120" s="49"/>
    </row>
    <row r="121" spans="1:14">
      <c r="A121" s="51" t="s">
        <v>217</v>
      </c>
      <c r="B121" s="51" t="s">
        <v>2646</v>
      </c>
      <c r="C121" s="131">
        <v>0</v>
      </c>
      <c r="D121" s="131">
        <v>0</v>
      </c>
      <c r="F121" s="138">
        <f t="shared" si="7"/>
        <v>0</v>
      </c>
      <c r="G121" s="138">
        <f t="shared" si="8"/>
        <v>0</v>
      </c>
      <c r="L121" s="68"/>
      <c r="M121" s="49"/>
    </row>
    <row r="122" spans="1:14">
      <c r="A122" s="51" t="s">
        <v>219</v>
      </c>
      <c r="B122" s="68" t="s">
        <v>1541</v>
      </c>
      <c r="C122" s="131">
        <v>0</v>
      </c>
      <c r="D122" s="131">
        <v>0</v>
      </c>
      <c r="E122" s="68"/>
      <c r="F122" s="138">
        <f t="shared" si="7"/>
        <v>0</v>
      </c>
      <c r="G122" s="138">
        <f t="shared" si="8"/>
        <v>0</v>
      </c>
      <c r="L122" s="68" t="s">
        <v>222</v>
      </c>
      <c r="M122" s="49"/>
    </row>
    <row r="123" spans="1:14">
      <c r="A123" s="51" t="s">
        <v>221</v>
      </c>
      <c r="B123" s="68" t="s">
        <v>222</v>
      </c>
      <c r="C123" s="131">
        <v>0</v>
      </c>
      <c r="D123" s="131">
        <v>0</v>
      </c>
      <c r="E123" s="68"/>
      <c r="F123" s="138">
        <f t="shared" si="7"/>
        <v>0</v>
      </c>
      <c r="G123" s="138">
        <f t="shared" si="8"/>
        <v>0</v>
      </c>
      <c r="L123" s="68" t="s">
        <v>209</v>
      </c>
      <c r="M123" s="49"/>
    </row>
    <row r="124" spans="1:14">
      <c r="A124" s="51" t="s">
        <v>223</v>
      </c>
      <c r="B124" s="68" t="s">
        <v>209</v>
      </c>
      <c r="C124" s="131">
        <v>0</v>
      </c>
      <c r="D124" s="131">
        <v>0</v>
      </c>
      <c r="E124" s="68"/>
      <c r="F124" s="138">
        <f t="shared" si="7"/>
        <v>0</v>
      </c>
      <c r="G124" s="138">
        <f t="shared" si="8"/>
        <v>0</v>
      </c>
      <c r="L124" s="47" t="s">
        <v>1536</v>
      </c>
      <c r="M124" s="49"/>
    </row>
    <row r="125" spans="1:14">
      <c r="A125" s="51" t="s">
        <v>225</v>
      </c>
      <c r="B125" s="47" t="s">
        <v>1536</v>
      </c>
      <c r="C125" s="131">
        <v>0</v>
      </c>
      <c r="D125" s="131">
        <v>0</v>
      </c>
      <c r="E125" s="68"/>
      <c r="F125" s="138">
        <f t="shared" si="7"/>
        <v>0</v>
      </c>
      <c r="G125" s="138">
        <f t="shared" si="8"/>
        <v>0</v>
      </c>
      <c r="L125" s="68" t="s">
        <v>224</v>
      </c>
      <c r="M125" s="49"/>
    </row>
    <row r="126" spans="1:14">
      <c r="A126" s="51" t="s">
        <v>227</v>
      </c>
      <c r="B126" s="68" t="s">
        <v>224</v>
      </c>
      <c r="C126" s="131">
        <v>0</v>
      </c>
      <c r="D126" s="131">
        <v>0</v>
      </c>
      <c r="E126" s="68"/>
      <c r="F126" s="138">
        <f t="shared" si="7"/>
        <v>0</v>
      </c>
      <c r="G126" s="138">
        <f t="shared" si="8"/>
        <v>0</v>
      </c>
      <c r="H126" s="81"/>
      <c r="L126" s="68" t="s">
        <v>226</v>
      </c>
      <c r="M126" s="49"/>
    </row>
    <row r="127" spans="1:14">
      <c r="A127" s="51" t="s">
        <v>228</v>
      </c>
      <c r="B127" s="68" t="s">
        <v>226</v>
      </c>
      <c r="C127" s="131">
        <v>0</v>
      </c>
      <c r="D127" s="131">
        <v>0</v>
      </c>
      <c r="E127" s="68"/>
      <c r="F127" s="138">
        <f t="shared" si="7"/>
        <v>0</v>
      </c>
      <c r="G127" s="138">
        <f t="shared" si="8"/>
        <v>0</v>
      </c>
      <c r="H127" s="49"/>
      <c r="L127" s="68" t="s">
        <v>1535</v>
      </c>
      <c r="M127" s="49"/>
    </row>
    <row r="128" spans="1:14">
      <c r="A128" s="51" t="s">
        <v>1537</v>
      </c>
      <c r="B128" s="68" t="s">
        <v>1535</v>
      </c>
      <c r="C128" s="131">
        <v>0</v>
      </c>
      <c r="D128" s="131">
        <v>0</v>
      </c>
      <c r="E128" s="68"/>
      <c r="F128" s="138">
        <f t="shared" si="7"/>
        <v>0</v>
      </c>
      <c r="G128" s="138">
        <f t="shared" si="8"/>
        <v>0</v>
      </c>
      <c r="H128" s="49"/>
      <c r="L128" s="49"/>
      <c r="M128" s="49"/>
    </row>
    <row r="129" spans="1:14">
      <c r="A129" s="51" t="s">
        <v>1540</v>
      </c>
      <c r="B129" s="68" t="s">
        <v>138</v>
      </c>
      <c r="C129" s="131">
        <v>0</v>
      </c>
      <c r="D129" s="131">
        <v>0</v>
      </c>
      <c r="E129" s="68"/>
      <c r="F129" s="138">
        <f t="shared" si="7"/>
        <v>0</v>
      </c>
      <c r="G129" s="138">
        <f t="shared" si="8"/>
        <v>0</v>
      </c>
      <c r="H129" s="49"/>
      <c r="L129" s="49"/>
      <c r="M129" s="49"/>
    </row>
    <row r="130" spans="1:14" outlineLevel="1">
      <c r="A130" s="51" t="s">
        <v>2647</v>
      </c>
      <c r="B130" s="84" t="s">
        <v>140</v>
      </c>
      <c r="C130" s="131">
        <f>SUM(C112:C129)</f>
        <v>5189.402</v>
      </c>
      <c r="D130" s="131">
        <f>SUM(D112:D129)</f>
        <v>5189.402</v>
      </c>
      <c r="E130" s="68"/>
      <c r="F130" s="128">
        <f>SUM(F112:F129)</f>
        <v>1</v>
      </c>
      <c r="G130" s="128">
        <f>SUM(G112:G129)</f>
        <v>1</v>
      </c>
      <c r="H130" s="49"/>
      <c r="L130" s="49"/>
      <c r="M130" s="49"/>
    </row>
    <row r="131" spans="1:14" outlineLevel="1">
      <c r="A131" s="51" t="s">
        <v>229</v>
      </c>
      <c r="B131" s="80" t="s">
        <v>142</v>
      </c>
      <c r="C131" s="131"/>
      <c r="D131" s="131"/>
      <c r="E131" s="68"/>
      <c r="F131" s="138">
        <f t="shared" ref="F131:F136" si="9">IF($C$130=0,"",IF(C131="[for completion]","",C131/$C$130))</f>
        <v>0</v>
      </c>
      <c r="G131" s="138">
        <f t="shared" ref="G131:G136" si="10">IF($D$130=0,"",IF(D131="[for completion]","",D131/$D$130))</f>
        <v>0</v>
      </c>
      <c r="H131" s="49"/>
      <c r="L131" s="49"/>
      <c r="M131" s="49"/>
    </row>
    <row r="132" spans="1:14" outlineLevel="1">
      <c r="A132" s="51" t="s">
        <v>230</v>
      </c>
      <c r="B132" s="80" t="s">
        <v>142</v>
      </c>
      <c r="C132" s="131"/>
      <c r="D132" s="131"/>
      <c r="E132" s="68"/>
      <c r="F132" s="138">
        <f t="shared" si="9"/>
        <v>0</v>
      </c>
      <c r="G132" s="138">
        <f t="shared" si="10"/>
        <v>0</v>
      </c>
      <c r="H132" s="49"/>
      <c r="L132" s="49"/>
      <c r="M132" s="49"/>
    </row>
    <row r="133" spans="1:14" outlineLevel="1">
      <c r="A133" s="51" t="s">
        <v>231</v>
      </c>
      <c r="B133" s="80" t="s">
        <v>142</v>
      </c>
      <c r="C133" s="131"/>
      <c r="D133" s="131"/>
      <c r="E133" s="68"/>
      <c r="F133" s="138">
        <f t="shared" si="9"/>
        <v>0</v>
      </c>
      <c r="G133" s="138">
        <f t="shared" si="10"/>
        <v>0</v>
      </c>
      <c r="H133" s="49"/>
      <c r="L133" s="49"/>
      <c r="M133" s="49"/>
    </row>
    <row r="134" spans="1:14" outlineLevel="1">
      <c r="A134" s="51" t="s">
        <v>232</v>
      </c>
      <c r="B134" s="80" t="s">
        <v>142</v>
      </c>
      <c r="C134" s="131"/>
      <c r="D134" s="131"/>
      <c r="E134" s="68"/>
      <c r="F134" s="138">
        <f t="shared" si="9"/>
        <v>0</v>
      </c>
      <c r="G134" s="138">
        <f t="shared" si="10"/>
        <v>0</v>
      </c>
      <c r="H134" s="49"/>
      <c r="L134" s="49"/>
      <c r="M134" s="49"/>
    </row>
    <row r="135" spans="1:14" outlineLevel="1">
      <c r="A135" s="51" t="s">
        <v>233</v>
      </c>
      <c r="B135" s="80" t="s">
        <v>142</v>
      </c>
      <c r="C135" s="131"/>
      <c r="D135" s="131"/>
      <c r="E135" s="68"/>
      <c r="F135" s="138">
        <f t="shared" si="9"/>
        <v>0</v>
      </c>
      <c r="G135" s="138">
        <f t="shared" si="10"/>
        <v>0</v>
      </c>
      <c r="H135" s="49"/>
      <c r="L135" s="49"/>
      <c r="M135" s="49"/>
    </row>
    <row r="136" spans="1:14" outlineLevel="1">
      <c r="A136" s="51" t="s">
        <v>234</v>
      </c>
      <c r="B136" s="80" t="s">
        <v>142</v>
      </c>
      <c r="C136" s="131"/>
      <c r="D136" s="131"/>
      <c r="E136" s="68"/>
      <c r="F136" s="138">
        <f t="shared" si="9"/>
        <v>0</v>
      </c>
      <c r="G136" s="138">
        <f t="shared" si="10"/>
        <v>0</v>
      </c>
      <c r="H136" s="49"/>
      <c r="L136" s="49"/>
      <c r="M136" s="49"/>
    </row>
    <row r="137" spans="1:14" ht="15" customHeight="1">
      <c r="A137" s="70"/>
      <c r="B137" s="71" t="s">
        <v>235</v>
      </c>
      <c r="C137" s="73" t="s">
        <v>200</v>
      </c>
      <c r="D137" s="73" t="s">
        <v>201</v>
      </c>
      <c r="E137" s="72"/>
      <c r="F137" s="73" t="s">
        <v>202</v>
      </c>
      <c r="G137" s="73" t="s">
        <v>203</v>
      </c>
      <c r="H137" s="49"/>
      <c r="L137" s="49"/>
      <c r="M137" s="49"/>
    </row>
    <row r="138" spans="1:14" s="86" customFormat="1">
      <c r="A138" s="51" t="s">
        <v>236</v>
      </c>
      <c r="B138" s="68" t="s">
        <v>205</v>
      </c>
      <c r="C138" s="131">
        <v>963.1</v>
      </c>
      <c r="D138" s="131">
        <v>0</v>
      </c>
      <c r="E138" s="77"/>
      <c r="F138" s="138">
        <f t="shared" ref="F138:F155" si="11">IF($C$156=0,"",IF(C138="[for completion]","",IF(C138="","",C138/$C$156)))</f>
        <v>0.29974168248731758</v>
      </c>
      <c r="G138" s="138">
        <f t="shared" ref="G138:G155" si="12">IF($D$156=0,"",IF(D138="[for completion]","",IF(D138="","",D138/$D$156)))</f>
        <v>0</v>
      </c>
      <c r="H138" s="49"/>
      <c r="I138" s="51"/>
      <c r="J138" s="51"/>
      <c r="K138" s="51"/>
      <c r="L138" s="49"/>
      <c r="M138" s="49"/>
      <c r="N138" s="49"/>
    </row>
    <row r="139" spans="1:14" s="86" customFormat="1">
      <c r="A139" s="51" t="s">
        <v>237</v>
      </c>
      <c r="B139" s="68" t="s">
        <v>1531</v>
      </c>
      <c r="C139" s="131">
        <v>0</v>
      </c>
      <c r="D139" s="131">
        <v>0</v>
      </c>
      <c r="E139" s="77"/>
      <c r="F139" s="138">
        <f t="shared" si="11"/>
        <v>0</v>
      </c>
      <c r="G139" s="138">
        <f t="shared" si="12"/>
        <v>0</v>
      </c>
      <c r="H139" s="49"/>
      <c r="I139" s="51"/>
      <c r="J139" s="51"/>
      <c r="K139" s="51"/>
      <c r="L139" s="49"/>
      <c r="M139" s="49"/>
      <c r="N139" s="49"/>
    </row>
    <row r="140" spans="1:14" s="86" customFormat="1">
      <c r="A140" s="51" t="s">
        <v>238</v>
      </c>
      <c r="B140" s="68" t="s">
        <v>214</v>
      </c>
      <c r="C140" s="131">
        <v>0</v>
      </c>
      <c r="D140" s="131">
        <v>0</v>
      </c>
      <c r="E140" s="77"/>
      <c r="F140" s="138">
        <f t="shared" si="11"/>
        <v>0</v>
      </c>
      <c r="G140" s="138">
        <f t="shared" si="12"/>
        <v>0</v>
      </c>
      <c r="H140" s="49"/>
      <c r="I140" s="51"/>
      <c r="J140" s="51"/>
      <c r="K140" s="51"/>
      <c r="L140" s="49"/>
      <c r="M140" s="49"/>
      <c r="N140" s="49"/>
    </row>
    <row r="141" spans="1:14" s="86" customFormat="1">
      <c r="A141" s="51" t="s">
        <v>239</v>
      </c>
      <c r="B141" s="68" t="s">
        <v>1532</v>
      </c>
      <c r="C141" s="131">
        <v>0</v>
      </c>
      <c r="D141" s="131">
        <v>0</v>
      </c>
      <c r="E141" s="77"/>
      <c r="F141" s="138">
        <f t="shared" si="11"/>
        <v>0</v>
      </c>
      <c r="G141" s="138">
        <f t="shared" si="12"/>
        <v>0</v>
      </c>
      <c r="H141" s="49"/>
      <c r="I141" s="51"/>
      <c r="J141" s="51"/>
      <c r="K141" s="51"/>
      <c r="L141" s="49"/>
      <c r="M141" s="49"/>
      <c r="N141" s="49"/>
    </row>
    <row r="142" spans="1:14" s="86" customFormat="1">
      <c r="A142" s="51" t="s">
        <v>240</v>
      </c>
      <c r="B142" s="68" t="s">
        <v>1533</v>
      </c>
      <c r="C142" s="131">
        <v>0</v>
      </c>
      <c r="D142" s="131">
        <v>0</v>
      </c>
      <c r="E142" s="77"/>
      <c r="F142" s="138">
        <f t="shared" si="11"/>
        <v>0</v>
      </c>
      <c r="G142" s="138">
        <f t="shared" si="12"/>
        <v>0</v>
      </c>
      <c r="H142" s="49"/>
      <c r="I142" s="51"/>
      <c r="J142" s="51"/>
      <c r="K142" s="51"/>
      <c r="L142" s="49"/>
      <c r="M142" s="49"/>
      <c r="N142" s="49"/>
    </row>
    <row r="143" spans="1:14" s="86" customFormat="1">
      <c r="A143" s="51" t="s">
        <v>241</v>
      </c>
      <c r="B143" s="68" t="s">
        <v>216</v>
      </c>
      <c r="C143" s="131">
        <v>0</v>
      </c>
      <c r="D143" s="131">
        <v>0</v>
      </c>
      <c r="E143" s="68"/>
      <c r="F143" s="138">
        <f t="shared" si="11"/>
        <v>0</v>
      </c>
      <c r="G143" s="138">
        <f t="shared" si="12"/>
        <v>0</v>
      </c>
      <c r="H143" s="49"/>
      <c r="I143" s="51"/>
      <c r="J143" s="51"/>
      <c r="K143" s="51"/>
      <c r="L143" s="49"/>
      <c r="M143" s="49"/>
      <c r="N143" s="49"/>
    </row>
    <row r="144" spans="1:14">
      <c r="A144" s="51" t="s">
        <v>242</v>
      </c>
      <c r="B144" s="68" t="s">
        <v>218</v>
      </c>
      <c r="C144" s="131">
        <v>0</v>
      </c>
      <c r="D144" s="131">
        <v>0</v>
      </c>
      <c r="E144" s="68"/>
      <c r="F144" s="138">
        <f t="shared" si="11"/>
        <v>0</v>
      </c>
      <c r="G144" s="138">
        <f t="shared" si="12"/>
        <v>0</v>
      </c>
      <c r="H144" s="49"/>
      <c r="L144" s="49"/>
      <c r="M144" s="49"/>
    </row>
    <row r="145" spans="1:14">
      <c r="A145" s="51" t="s">
        <v>243</v>
      </c>
      <c r="B145" s="68" t="s">
        <v>1534</v>
      </c>
      <c r="C145" s="131">
        <v>2250</v>
      </c>
      <c r="D145" s="131">
        <v>3213.1</v>
      </c>
      <c r="E145" s="68"/>
      <c r="F145" s="138">
        <f t="shared" si="11"/>
        <v>0.70025831751268253</v>
      </c>
      <c r="G145" s="138">
        <f t="shared" si="12"/>
        <v>1</v>
      </c>
      <c r="H145" s="49"/>
      <c r="L145" s="49"/>
      <c r="M145" s="49"/>
      <c r="N145" s="81"/>
    </row>
    <row r="146" spans="1:14">
      <c r="A146" s="51" t="s">
        <v>244</v>
      </c>
      <c r="B146" s="68" t="s">
        <v>220</v>
      </c>
      <c r="C146" s="131">
        <v>0</v>
      </c>
      <c r="D146" s="131">
        <v>0</v>
      </c>
      <c r="E146" s="68"/>
      <c r="F146" s="138">
        <f t="shared" si="11"/>
        <v>0</v>
      </c>
      <c r="G146" s="138">
        <f t="shared" si="12"/>
        <v>0</v>
      </c>
      <c r="H146" s="49"/>
      <c r="L146" s="49"/>
      <c r="M146" s="49"/>
      <c r="N146" s="81"/>
    </row>
    <row r="147" spans="1:14">
      <c r="A147" s="51" t="s">
        <v>245</v>
      </c>
      <c r="B147" s="51" t="s">
        <v>2646</v>
      </c>
      <c r="C147" s="131">
        <v>0</v>
      </c>
      <c r="D147" s="131">
        <v>0</v>
      </c>
      <c r="F147" s="138">
        <f t="shared" si="11"/>
        <v>0</v>
      </c>
      <c r="G147" s="138">
        <f t="shared" si="12"/>
        <v>0</v>
      </c>
      <c r="H147" s="49"/>
      <c r="L147" s="49"/>
      <c r="M147" s="49"/>
      <c r="N147" s="81"/>
    </row>
    <row r="148" spans="1:14">
      <c r="A148" s="51" t="s">
        <v>246</v>
      </c>
      <c r="B148" s="68" t="s">
        <v>1541</v>
      </c>
      <c r="C148" s="131">
        <v>0</v>
      </c>
      <c r="D148" s="131">
        <v>0</v>
      </c>
      <c r="E148" s="68"/>
      <c r="F148" s="138">
        <f t="shared" si="11"/>
        <v>0</v>
      </c>
      <c r="G148" s="138">
        <f t="shared" si="12"/>
        <v>0</v>
      </c>
      <c r="H148" s="49"/>
      <c r="L148" s="49"/>
      <c r="M148" s="49"/>
      <c r="N148" s="81"/>
    </row>
    <row r="149" spans="1:14">
      <c r="A149" s="51" t="s">
        <v>247</v>
      </c>
      <c r="B149" s="68" t="s">
        <v>222</v>
      </c>
      <c r="C149" s="131">
        <v>0</v>
      </c>
      <c r="D149" s="131">
        <v>0</v>
      </c>
      <c r="E149" s="68"/>
      <c r="F149" s="138">
        <f t="shared" si="11"/>
        <v>0</v>
      </c>
      <c r="G149" s="138">
        <f t="shared" si="12"/>
        <v>0</v>
      </c>
      <c r="H149" s="49"/>
      <c r="L149" s="49"/>
      <c r="M149" s="49"/>
      <c r="N149" s="81"/>
    </row>
    <row r="150" spans="1:14">
      <c r="A150" s="51" t="s">
        <v>248</v>
      </c>
      <c r="B150" s="68" t="s">
        <v>209</v>
      </c>
      <c r="C150" s="131">
        <v>0</v>
      </c>
      <c r="D150" s="131">
        <v>0</v>
      </c>
      <c r="E150" s="68"/>
      <c r="F150" s="138">
        <f t="shared" si="11"/>
        <v>0</v>
      </c>
      <c r="G150" s="138">
        <f t="shared" si="12"/>
        <v>0</v>
      </c>
      <c r="H150" s="49"/>
      <c r="L150" s="49"/>
      <c r="M150" s="49"/>
      <c r="N150" s="81"/>
    </row>
    <row r="151" spans="1:14">
      <c r="A151" s="51" t="s">
        <v>249</v>
      </c>
      <c r="B151" s="47" t="s">
        <v>1536</v>
      </c>
      <c r="C151" s="131">
        <v>0</v>
      </c>
      <c r="D151" s="131">
        <v>0</v>
      </c>
      <c r="E151" s="68"/>
      <c r="F151" s="138">
        <f t="shared" si="11"/>
        <v>0</v>
      </c>
      <c r="G151" s="138">
        <f t="shared" si="12"/>
        <v>0</v>
      </c>
      <c r="H151" s="49"/>
      <c r="L151" s="49"/>
      <c r="M151" s="49"/>
      <c r="N151" s="81"/>
    </row>
    <row r="152" spans="1:14">
      <c r="A152" s="51" t="s">
        <v>250</v>
      </c>
      <c r="B152" s="68" t="s">
        <v>224</v>
      </c>
      <c r="C152" s="131">
        <v>0</v>
      </c>
      <c r="D152" s="131">
        <v>0</v>
      </c>
      <c r="E152" s="68"/>
      <c r="F152" s="138">
        <f t="shared" si="11"/>
        <v>0</v>
      </c>
      <c r="G152" s="138">
        <f t="shared" si="12"/>
        <v>0</v>
      </c>
      <c r="H152" s="49"/>
      <c r="L152" s="49"/>
      <c r="M152" s="49"/>
      <c r="N152" s="81"/>
    </row>
    <row r="153" spans="1:14">
      <c r="A153" s="51" t="s">
        <v>251</v>
      </c>
      <c r="B153" s="68" t="s">
        <v>226</v>
      </c>
      <c r="C153" s="131">
        <v>0</v>
      </c>
      <c r="D153" s="131">
        <v>0</v>
      </c>
      <c r="E153" s="68"/>
      <c r="F153" s="138">
        <f t="shared" si="11"/>
        <v>0</v>
      </c>
      <c r="G153" s="138">
        <f t="shared" si="12"/>
        <v>0</v>
      </c>
      <c r="H153" s="49"/>
      <c r="L153" s="49"/>
      <c r="M153" s="49"/>
      <c r="N153" s="81"/>
    </row>
    <row r="154" spans="1:14">
      <c r="A154" s="51" t="s">
        <v>1538</v>
      </c>
      <c r="B154" s="68" t="s">
        <v>1535</v>
      </c>
      <c r="C154" s="131">
        <v>0</v>
      </c>
      <c r="D154" s="131">
        <v>0</v>
      </c>
      <c r="E154" s="68"/>
      <c r="F154" s="138">
        <f t="shared" si="11"/>
        <v>0</v>
      </c>
      <c r="G154" s="138">
        <f t="shared" si="12"/>
        <v>0</v>
      </c>
      <c r="H154" s="49"/>
      <c r="L154" s="49"/>
      <c r="M154" s="49"/>
      <c r="N154" s="81"/>
    </row>
    <row r="155" spans="1:14">
      <c r="A155" s="51" t="s">
        <v>1542</v>
      </c>
      <c r="B155" s="68" t="s">
        <v>138</v>
      </c>
      <c r="C155" s="131">
        <v>0</v>
      </c>
      <c r="D155" s="131">
        <v>0</v>
      </c>
      <c r="E155" s="68"/>
      <c r="F155" s="138">
        <f t="shared" si="11"/>
        <v>0</v>
      </c>
      <c r="G155" s="138">
        <f t="shared" si="12"/>
        <v>0</v>
      </c>
      <c r="H155" s="49"/>
      <c r="L155" s="49"/>
      <c r="M155" s="49"/>
      <c r="N155" s="81"/>
    </row>
    <row r="156" spans="1:14" outlineLevel="1">
      <c r="A156" s="51" t="s">
        <v>2648</v>
      </c>
      <c r="B156" s="84" t="s">
        <v>140</v>
      </c>
      <c r="C156" s="131">
        <f>SUM(C138:C155)</f>
        <v>3213.1</v>
      </c>
      <c r="D156" s="131">
        <f>SUM(D138:D155)</f>
        <v>3213.1</v>
      </c>
      <c r="E156" s="68"/>
      <c r="F156" s="128">
        <f>SUM(F138:F155)</f>
        <v>1</v>
      </c>
      <c r="G156" s="128">
        <f>SUM(G138:G155)</f>
        <v>1</v>
      </c>
      <c r="H156" s="49"/>
      <c r="L156" s="49"/>
      <c r="M156" s="49"/>
      <c r="N156" s="81"/>
    </row>
    <row r="157" spans="1:14" outlineLevel="1">
      <c r="A157" s="51" t="s">
        <v>252</v>
      </c>
      <c r="B157" s="80" t="s">
        <v>142</v>
      </c>
      <c r="C157" s="131"/>
      <c r="D157" s="131"/>
      <c r="E157" s="68"/>
      <c r="F157" s="138" t="str">
        <f t="shared" ref="F157:F162" si="13">IF($C$156=0,"",IF(C157="[for completion]","",IF(C157="","",C157/$C$156)))</f>
        <v/>
      </c>
      <c r="G157" s="138" t="str">
        <f t="shared" ref="G157:G162" si="14">IF($D$156=0,"",IF(D157="[for completion]","",IF(D157="","",D157/$D$156)))</f>
        <v/>
      </c>
      <c r="H157" s="49"/>
      <c r="L157" s="49"/>
      <c r="M157" s="49"/>
      <c r="N157" s="81"/>
    </row>
    <row r="158" spans="1:14" outlineLevel="1">
      <c r="A158" s="51" t="s">
        <v>253</v>
      </c>
      <c r="B158" s="80" t="s">
        <v>142</v>
      </c>
      <c r="C158" s="131"/>
      <c r="D158" s="131"/>
      <c r="E158" s="68"/>
      <c r="F158" s="138" t="str">
        <f t="shared" si="13"/>
        <v/>
      </c>
      <c r="G158" s="138" t="str">
        <f t="shared" si="14"/>
        <v/>
      </c>
      <c r="H158" s="49"/>
      <c r="L158" s="49"/>
      <c r="M158" s="49"/>
      <c r="N158" s="81"/>
    </row>
    <row r="159" spans="1:14" outlineLevel="1">
      <c r="A159" s="51" t="s">
        <v>254</v>
      </c>
      <c r="B159" s="80" t="s">
        <v>142</v>
      </c>
      <c r="C159" s="131"/>
      <c r="D159" s="131"/>
      <c r="E159" s="68"/>
      <c r="F159" s="138" t="str">
        <f t="shared" si="13"/>
        <v/>
      </c>
      <c r="G159" s="138" t="str">
        <f t="shared" si="14"/>
        <v/>
      </c>
      <c r="H159" s="49"/>
      <c r="L159" s="49"/>
      <c r="M159" s="49"/>
      <c r="N159" s="81"/>
    </row>
    <row r="160" spans="1:14" outlineLevel="1">
      <c r="A160" s="51" t="s">
        <v>255</v>
      </c>
      <c r="B160" s="80" t="s">
        <v>142</v>
      </c>
      <c r="C160" s="131"/>
      <c r="D160" s="131"/>
      <c r="E160" s="68"/>
      <c r="F160" s="138" t="str">
        <f t="shared" si="13"/>
        <v/>
      </c>
      <c r="G160" s="138" t="str">
        <f t="shared" si="14"/>
        <v/>
      </c>
      <c r="H160" s="49"/>
      <c r="L160" s="49"/>
      <c r="M160" s="49"/>
      <c r="N160" s="81"/>
    </row>
    <row r="161" spans="1:14" outlineLevel="1">
      <c r="A161" s="51" t="s">
        <v>256</v>
      </c>
      <c r="B161" s="80" t="s">
        <v>142</v>
      </c>
      <c r="C161" s="131"/>
      <c r="D161" s="131"/>
      <c r="E161" s="68"/>
      <c r="F161" s="138" t="str">
        <f t="shared" si="13"/>
        <v/>
      </c>
      <c r="G161" s="138" t="str">
        <f t="shared" si="14"/>
        <v/>
      </c>
      <c r="H161" s="49"/>
      <c r="L161" s="49"/>
      <c r="M161" s="49"/>
      <c r="N161" s="81"/>
    </row>
    <row r="162" spans="1:14" outlineLevel="1">
      <c r="A162" s="51" t="s">
        <v>257</v>
      </c>
      <c r="B162" s="80" t="s">
        <v>142</v>
      </c>
      <c r="C162" s="131"/>
      <c r="D162" s="131"/>
      <c r="E162" s="68"/>
      <c r="F162" s="138" t="str">
        <f t="shared" si="13"/>
        <v/>
      </c>
      <c r="G162" s="138" t="str">
        <f t="shared" si="14"/>
        <v/>
      </c>
      <c r="H162" s="49"/>
      <c r="L162" s="49"/>
      <c r="M162" s="49"/>
      <c r="N162" s="81"/>
    </row>
    <row r="163" spans="1:14" ht="15" customHeight="1">
      <c r="A163" s="70"/>
      <c r="B163" s="71" t="s">
        <v>258</v>
      </c>
      <c r="C163" s="115" t="s">
        <v>200</v>
      </c>
      <c r="D163" s="115" t="s">
        <v>201</v>
      </c>
      <c r="E163" s="72"/>
      <c r="F163" s="115" t="s">
        <v>202</v>
      </c>
      <c r="G163" s="115" t="s">
        <v>203</v>
      </c>
      <c r="H163" s="49"/>
      <c r="L163" s="49"/>
      <c r="M163" s="49"/>
      <c r="N163" s="81"/>
    </row>
    <row r="164" spans="1:14">
      <c r="A164" s="51" t="s">
        <v>260</v>
      </c>
      <c r="B164" s="49" t="s">
        <v>261</v>
      </c>
      <c r="C164" s="131">
        <v>963.1</v>
      </c>
      <c r="D164" s="131">
        <v>0</v>
      </c>
      <c r="E164" s="88"/>
      <c r="F164" s="138">
        <f>IF($C$167=0,"",IF(C164="[for completion]","",IF(C164="","",C164/$C$167)))</f>
        <v>0.29974168248731758</v>
      </c>
      <c r="G164" s="138">
        <f>IF($D$167=0,"",IF(D164="[for completion]","",IF(D164="","",D164/$D$167)))</f>
        <v>0</v>
      </c>
      <c r="H164" s="49"/>
      <c r="L164" s="49"/>
      <c r="M164" s="49"/>
      <c r="N164" s="81"/>
    </row>
    <row r="165" spans="1:14">
      <c r="A165" s="51" t="s">
        <v>262</v>
      </c>
      <c r="B165" s="49" t="s">
        <v>263</v>
      </c>
      <c r="C165" s="131">
        <v>2250</v>
      </c>
      <c r="D165" s="131">
        <v>3213.1</v>
      </c>
      <c r="E165" s="88"/>
      <c r="F165" s="138">
        <f>IF($C$167=0,"",IF(C165="[for completion]","",IF(C165="","",C165/$C$167)))</f>
        <v>0.70025831751268253</v>
      </c>
      <c r="G165" s="138">
        <f>IF($D$167=0,"",IF(D165="[for completion]","",IF(D165="","",D165/$D$167)))</f>
        <v>1</v>
      </c>
      <c r="H165" s="49"/>
      <c r="L165" s="49"/>
      <c r="M165" s="49"/>
      <c r="N165" s="81"/>
    </row>
    <row r="166" spans="1:14">
      <c r="A166" s="51" t="s">
        <v>264</v>
      </c>
      <c r="B166" s="49" t="s">
        <v>138</v>
      </c>
      <c r="C166" s="131">
        <v>0</v>
      </c>
      <c r="D166" s="131">
        <v>0</v>
      </c>
      <c r="E166" s="88"/>
      <c r="F166" s="138">
        <f>IF($C$167=0,"",IF(C166="[for completion]","",IF(C166="","",C166/$C$167)))</f>
        <v>0</v>
      </c>
      <c r="G166" s="138">
        <f>IF($D$167=0,"",IF(D166="[for completion]","",IF(D166="","",D166/$D$167)))</f>
        <v>0</v>
      </c>
      <c r="H166" s="49"/>
      <c r="L166" s="49"/>
      <c r="M166" s="49"/>
      <c r="N166" s="81"/>
    </row>
    <row r="167" spans="1:14">
      <c r="A167" s="51" t="s">
        <v>265</v>
      </c>
      <c r="B167" s="89" t="s">
        <v>140</v>
      </c>
      <c r="C167" s="141">
        <f>SUM(C164:C166)</f>
        <v>3213.1</v>
      </c>
      <c r="D167" s="141">
        <f>SUM(D164:D166)</f>
        <v>3213.1</v>
      </c>
      <c r="E167" s="88"/>
      <c r="F167" s="140">
        <f>SUM(F164:F166)</f>
        <v>1</v>
      </c>
      <c r="G167" s="140">
        <f>SUM(G164:G166)</f>
        <v>1</v>
      </c>
      <c r="H167" s="49"/>
      <c r="L167" s="49"/>
      <c r="M167" s="49"/>
      <c r="N167" s="81"/>
    </row>
    <row r="168" spans="1:14" outlineLevel="1">
      <c r="A168" s="51" t="s">
        <v>266</v>
      </c>
      <c r="B168" s="89"/>
      <c r="C168" s="141"/>
      <c r="D168" s="141"/>
      <c r="E168" s="88"/>
      <c r="F168" s="88"/>
      <c r="G168" s="47"/>
      <c r="H168" s="49"/>
      <c r="L168" s="49"/>
      <c r="M168" s="49"/>
      <c r="N168" s="81"/>
    </row>
    <row r="169" spans="1:14" outlineLevel="1">
      <c r="A169" s="51" t="s">
        <v>267</v>
      </c>
      <c r="B169" s="89"/>
      <c r="C169" s="141"/>
      <c r="D169" s="141"/>
      <c r="E169" s="88"/>
      <c r="F169" s="88"/>
      <c r="G169" s="47"/>
      <c r="H169" s="49"/>
      <c r="L169" s="49"/>
      <c r="M169" s="49"/>
      <c r="N169" s="81"/>
    </row>
    <row r="170" spans="1:14" outlineLevel="1">
      <c r="A170" s="51" t="s">
        <v>268</v>
      </c>
      <c r="B170" s="89"/>
      <c r="C170" s="141"/>
      <c r="D170" s="141"/>
      <c r="E170" s="88"/>
      <c r="F170" s="88"/>
      <c r="G170" s="47"/>
      <c r="H170" s="49"/>
      <c r="L170" s="49"/>
      <c r="M170" s="49"/>
      <c r="N170" s="81"/>
    </row>
    <row r="171" spans="1:14" outlineLevel="1">
      <c r="A171" s="51" t="s">
        <v>269</v>
      </c>
      <c r="B171" s="89"/>
      <c r="C171" s="141"/>
      <c r="D171" s="141"/>
      <c r="E171" s="88"/>
      <c r="F171" s="88"/>
      <c r="G171" s="47"/>
      <c r="H171" s="49"/>
      <c r="L171" s="49"/>
      <c r="M171" s="49"/>
      <c r="N171" s="81"/>
    </row>
    <row r="172" spans="1:14" outlineLevel="1">
      <c r="A172" s="51" t="s">
        <v>270</v>
      </c>
      <c r="B172" s="89"/>
      <c r="C172" s="141"/>
      <c r="D172" s="141"/>
      <c r="E172" s="88"/>
      <c r="F172" s="88"/>
      <c r="G172" s="47"/>
      <c r="H172" s="49"/>
      <c r="L172" s="49"/>
      <c r="M172" s="49"/>
      <c r="N172" s="81"/>
    </row>
    <row r="173" spans="1:14" ht="15" customHeight="1">
      <c r="A173" s="70"/>
      <c r="B173" s="71" t="s">
        <v>271</v>
      </c>
      <c r="C173" s="70" t="s">
        <v>109</v>
      </c>
      <c r="D173" s="70"/>
      <c r="E173" s="72"/>
      <c r="F173" s="73" t="s">
        <v>272</v>
      </c>
      <c r="G173" s="73"/>
      <c r="H173" s="49"/>
      <c r="L173" s="49"/>
      <c r="M173" s="49"/>
      <c r="N173" s="81"/>
    </row>
    <row r="174" spans="1:14" ht="15" customHeight="1">
      <c r="A174" s="51" t="s">
        <v>273</v>
      </c>
      <c r="B174" s="68" t="s">
        <v>274</v>
      </c>
      <c r="C174" s="131">
        <v>42.9</v>
      </c>
      <c r="D174" s="65"/>
      <c r="E174" s="57"/>
      <c r="F174" s="138">
        <f>IF($C$179=0,"",IF(C174="[for completion]","",C174/$C$179))</f>
        <v>1</v>
      </c>
      <c r="G174" s="77"/>
      <c r="H174" s="49"/>
      <c r="L174" s="49"/>
      <c r="M174" s="49"/>
      <c r="N174" s="81"/>
    </row>
    <row r="175" spans="1:14" ht="30.75" customHeight="1">
      <c r="A175" s="51" t="s">
        <v>9</v>
      </c>
      <c r="B175" s="68" t="s">
        <v>1376</v>
      </c>
      <c r="C175" s="131">
        <v>0</v>
      </c>
      <c r="E175" s="79"/>
      <c r="F175" s="138">
        <f>IF($C$179=0,"",IF(C175="[for completion]","",C175/$C$179))</f>
        <v>0</v>
      </c>
      <c r="G175" s="77"/>
      <c r="H175" s="49"/>
      <c r="L175" s="49"/>
      <c r="M175" s="49"/>
      <c r="N175" s="81"/>
    </row>
    <row r="176" spans="1:14">
      <c r="A176" s="51" t="s">
        <v>275</v>
      </c>
      <c r="B176" s="68" t="s">
        <v>276</v>
      </c>
      <c r="C176" s="131">
        <v>0</v>
      </c>
      <c r="E176" s="79"/>
      <c r="F176" s="138">
        <f>IF($C$179=0,"",IF(C176="[for completion]","",C176/$C$179))</f>
        <v>0</v>
      </c>
      <c r="G176" s="77"/>
      <c r="H176" s="49"/>
      <c r="L176" s="49"/>
      <c r="M176" s="49"/>
      <c r="N176" s="81"/>
    </row>
    <row r="177" spans="1:14">
      <c r="A177" s="51" t="s">
        <v>277</v>
      </c>
      <c r="B177" s="68" t="s">
        <v>278</v>
      </c>
      <c r="C177" s="131">
        <v>0</v>
      </c>
      <c r="E177" s="79"/>
      <c r="F177" s="138">
        <f>IF($C$179=0,"",IF(C177="[for completion]","",C177/$C$179))</f>
        <v>0</v>
      </c>
      <c r="G177" s="77"/>
      <c r="H177" s="49"/>
      <c r="L177" s="49"/>
      <c r="M177" s="49"/>
      <c r="N177" s="81"/>
    </row>
    <row r="178" spans="1:14">
      <c r="A178" s="51" t="s">
        <v>279</v>
      </c>
      <c r="B178" s="68" t="s">
        <v>138</v>
      </c>
      <c r="C178" s="131">
        <v>0</v>
      </c>
      <c r="E178" s="79"/>
      <c r="F178" s="138">
        <f t="shared" ref="F178:F187" si="15">IF($C$179=0,"",IF(C178="[for completion]","",C178/$C$179))</f>
        <v>0</v>
      </c>
      <c r="G178" s="77"/>
      <c r="H178" s="49"/>
      <c r="L178" s="49"/>
      <c r="M178" s="49"/>
      <c r="N178" s="81"/>
    </row>
    <row r="179" spans="1:14">
      <c r="A179" s="51" t="s">
        <v>10</v>
      </c>
      <c r="B179" s="84" t="s">
        <v>140</v>
      </c>
      <c r="C179" s="133">
        <f>SUM(C174:C178)</f>
        <v>42.9</v>
      </c>
      <c r="E179" s="79"/>
      <c r="F179" s="139">
        <f>SUM(F174:F178)</f>
        <v>1</v>
      </c>
      <c r="G179" s="77"/>
      <c r="H179" s="49"/>
      <c r="L179" s="49"/>
      <c r="M179" s="49"/>
      <c r="N179" s="81"/>
    </row>
    <row r="180" spans="1:14" outlineLevel="1">
      <c r="A180" s="51" t="s">
        <v>280</v>
      </c>
      <c r="B180" s="90" t="s">
        <v>281</v>
      </c>
      <c r="C180" s="131"/>
      <c r="E180" s="79"/>
      <c r="F180" s="138">
        <f t="shared" si="15"/>
        <v>0</v>
      </c>
      <c r="G180" s="77"/>
      <c r="H180" s="49"/>
      <c r="L180" s="49"/>
      <c r="M180" s="49"/>
      <c r="N180" s="81"/>
    </row>
    <row r="181" spans="1:14" s="90" customFormat="1" ht="30" outlineLevel="1">
      <c r="A181" s="51" t="s">
        <v>282</v>
      </c>
      <c r="B181" s="90" t="s">
        <v>283</v>
      </c>
      <c r="C181" s="142"/>
      <c r="F181" s="138">
        <f t="shared" si="15"/>
        <v>0</v>
      </c>
    </row>
    <row r="182" spans="1:14" ht="30" outlineLevel="1">
      <c r="A182" s="51" t="s">
        <v>284</v>
      </c>
      <c r="B182" s="90" t="s">
        <v>285</v>
      </c>
      <c r="C182" s="131"/>
      <c r="E182" s="79"/>
      <c r="F182" s="138">
        <f t="shared" si="15"/>
        <v>0</v>
      </c>
      <c r="G182" s="77"/>
      <c r="H182" s="49"/>
      <c r="L182" s="49"/>
      <c r="M182" s="49"/>
      <c r="N182" s="81"/>
    </row>
    <row r="183" spans="1:14" outlineLevel="1">
      <c r="A183" s="51" t="s">
        <v>286</v>
      </c>
      <c r="B183" s="90" t="s">
        <v>287</v>
      </c>
      <c r="C183" s="131"/>
      <c r="E183" s="79"/>
      <c r="F183" s="138">
        <f t="shared" si="15"/>
        <v>0</v>
      </c>
      <c r="G183" s="77"/>
      <c r="H183" s="49"/>
      <c r="L183" s="49"/>
      <c r="M183" s="49"/>
      <c r="N183" s="81"/>
    </row>
    <row r="184" spans="1:14" s="90" customFormat="1" ht="30" outlineLevel="1">
      <c r="A184" s="51" t="s">
        <v>288</v>
      </c>
      <c r="B184" s="90" t="s">
        <v>289</v>
      </c>
      <c r="C184" s="142"/>
      <c r="F184" s="138">
        <f t="shared" si="15"/>
        <v>0</v>
      </c>
    </row>
    <row r="185" spans="1:14" ht="30" outlineLevel="1">
      <c r="A185" s="51" t="s">
        <v>290</v>
      </c>
      <c r="B185" s="90" t="s">
        <v>291</v>
      </c>
      <c r="C185" s="131"/>
      <c r="E185" s="79"/>
      <c r="F185" s="138">
        <f t="shared" si="15"/>
        <v>0</v>
      </c>
      <c r="G185" s="77"/>
      <c r="H185" s="49"/>
      <c r="L185" s="49"/>
      <c r="M185" s="49"/>
      <c r="N185" s="81"/>
    </row>
    <row r="186" spans="1:14" outlineLevel="1">
      <c r="A186" s="51" t="s">
        <v>292</v>
      </c>
      <c r="B186" s="90" t="s">
        <v>293</v>
      </c>
      <c r="C186" s="131"/>
      <c r="E186" s="79"/>
      <c r="F186" s="138">
        <f t="shared" si="15"/>
        <v>0</v>
      </c>
      <c r="G186" s="77"/>
      <c r="H186" s="49"/>
      <c r="L186" s="49"/>
      <c r="M186" s="49"/>
      <c r="N186" s="81"/>
    </row>
    <row r="187" spans="1:14" outlineLevel="1">
      <c r="A187" s="51" t="s">
        <v>294</v>
      </c>
      <c r="B187" s="90" t="s">
        <v>295</v>
      </c>
      <c r="C187" s="131"/>
      <c r="E187" s="79"/>
      <c r="F187" s="138">
        <f t="shared" si="15"/>
        <v>0</v>
      </c>
      <c r="G187" s="77"/>
      <c r="H187" s="49"/>
      <c r="L187" s="49"/>
      <c r="M187" s="49"/>
      <c r="N187" s="81"/>
    </row>
    <row r="188" spans="1:14" outlineLevel="1">
      <c r="A188" s="51" t="s">
        <v>296</v>
      </c>
      <c r="B188" s="90"/>
      <c r="E188" s="79"/>
      <c r="F188" s="77"/>
      <c r="G188" s="77"/>
      <c r="H188" s="49"/>
      <c r="L188" s="49"/>
      <c r="M188" s="49"/>
      <c r="N188" s="81"/>
    </row>
    <row r="189" spans="1:14" outlineLevel="1">
      <c r="A189" s="51" t="s">
        <v>297</v>
      </c>
      <c r="B189" s="90"/>
      <c r="E189" s="79"/>
      <c r="F189" s="77"/>
      <c r="G189" s="77"/>
      <c r="H189" s="49"/>
      <c r="L189" s="49"/>
      <c r="M189" s="49"/>
      <c r="N189" s="81"/>
    </row>
    <row r="190" spans="1:14" outlineLevel="1">
      <c r="A190" s="51" t="s">
        <v>298</v>
      </c>
      <c r="B190" s="90"/>
      <c r="E190" s="79"/>
      <c r="F190" s="77"/>
      <c r="G190" s="77"/>
      <c r="H190" s="49"/>
      <c r="L190" s="49"/>
      <c r="M190" s="49"/>
      <c r="N190" s="81"/>
    </row>
    <row r="191" spans="1:14" outlineLevel="1">
      <c r="A191" s="51" t="s">
        <v>299</v>
      </c>
      <c r="B191" s="80"/>
      <c r="E191" s="79"/>
      <c r="F191" s="77"/>
      <c r="G191" s="77"/>
      <c r="H191" s="49"/>
      <c r="L191" s="49"/>
      <c r="M191" s="49"/>
      <c r="N191" s="81"/>
    </row>
    <row r="192" spans="1:14" ht="15" customHeight="1">
      <c r="A192" s="70"/>
      <c r="B192" s="71" t="s">
        <v>300</v>
      </c>
      <c r="C192" s="70" t="s">
        <v>109</v>
      </c>
      <c r="D192" s="70"/>
      <c r="E192" s="72"/>
      <c r="F192" s="73" t="s">
        <v>272</v>
      </c>
      <c r="G192" s="73"/>
      <c r="H192" s="49"/>
      <c r="L192" s="49"/>
      <c r="M192" s="49"/>
      <c r="N192" s="81"/>
    </row>
    <row r="193" spans="1:14">
      <c r="A193" s="51" t="s">
        <v>301</v>
      </c>
      <c r="B193" s="68" t="s">
        <v>302</v>
      </c>
      <c r="C193" s="131">
        <v>42.9</v>
      </c>
      <c r="E193" s="76"/>
      <c r="F193" s="138">
        <f t="shared" ref="F193:F206" si="16">IF($C$208=0,"",IF(C193="[for completion]","",C193/$C$208))</f>
        <v>1</v>
      </c>
      <c r="G193" s="77"/>
      <c r="H193" s="49"/>
      <c r="L193" s="49"/>
      <c r="M193" s="49"/>
      <c r="N193" s="81"/>
    </row>
    <row r="194" spans="1:14">
      <c r="A194" s="51" t="s">
        <v>303</v>
      </c>
      <c r="B194" s="68" t="s">
        <v>304</v>
      </c>
      <c r="C194" s="131">
        <v>0</v>
      </c>
      <c r="E194" s="79"/>
      <c r="F194" s="138">
        <f t="shared" si="16"/>
        <v>0</v>
      </c>
      <c r="G194" s="79"/>
      <c r="H194" s="49"/>
      <c r="L194" s="49"/>
      <c r="M194" s="49"/>
      <c r="N194" s="81"/>
    </row>
    <row r="195" spans="1:14">
      <c r="A195" s="51" t="s">
        <v>305</v>
      </c>
      <c r="B195" s="68" t="s">
        <v>306</v>
      </c>
      <c r="C195" s="131">
        <v>0</v>
      </c>
      <c r="E195" s="79"/>
      <c r="F195" s="138">
        <f t="shared" si="16"/>
        <v>0</v>
      </c>
      <c r="G195" s="79"/>
      <c r="H195" s="49"/>
      <c r="L195" s="49"/>
      <c r="M195" s="49"/>
      <c r="N195" s="81"/>
    </row>
    <row r="196" spans="1:14">
      <c r="A196" s="51" t="s">
        <v>307</v>
      </c>
      <c r="B196" s="68" t="s">
        <v>308</v>
      </c>
      <c r="C196" s="131">
        <v>0</v>
      </c>
      <c r="E196" s="79"/>
      <c r="F196" s="138">
        <f t="shared" si="16"/>
        <v>0</v>
      </c>
      <c r="G196" s="79"/>
      <c r="H196" s="49"/>
      <c r="L196" s="49"/>
      <c r="M196" s="49"/>
      <c r="N196" s="81"/>
    </row>
    <row r="197" spans="1:14">
      <c r="A197" s="51" t="s">
        <v>309</v>
      </c>
      <c r="B197" s="68" t="s">
        <v>310</v>
      </c>
      <c r="C197" s="131">
        <v>0</v>
      </c>
      <c r="E197" s="79"/>
      <c r="F197" s="138">
        <f t="shared" si="16"/>
        <v>0</v>
      </c>
      <c r="G197" s="79"/>
      <c r="H197" s="49"/>
      <c r="L197" s="49"/>
      <c r="M197" s="49"/>
      <c r="N197" s="81"/>
    </row>
    <row r="198" spans="1:14">
      <c r="A198" s="51" t="s">
        <v>311</v>
      </c>
      <c r="B198" s="68" t="s">
        <v>312</v>
      </c>
      <c r="C198" s="131">
        <v>0</v>
      </c>
      <c r="E198" s="79"/>
      <c r="F198" s="138">
        <f t="shared" si="16"/>
        <v>0</v>
      </c>
      <c r="G198" s="79"/>
      <c r="H198" s="49"/>
      <c r="L198" s="49"/>
      <c r="M198" s="49"/>
      <c r="N198" s="81"/>
    </row>
    <row r="199" spans="1:14">
      <c r="A199" s="51" t="s">
        <v>313</v>
      </c>
      <c r="B199" s="68" t="s">
        <v>314</v>
      </c>
      <c r="C199" s="131">
        <v>0</v>
      </c>
      <c r="E199" s="79"/>
      <c r="F199" s="138">
        <f t="shared" si="16"/>
        <v>0</v>
      </c>
      <c r="G199" s="79"/>
      <c r="H199" s="49"/>
      <c r="L199" s="49"/>
      <c r="M199" s="49"/>
      <c r="N199" s="81"/>
    </row>
    <row r="200" spans="1:14">
      <c r="A200" s="51" t="s">
        <v>315</v>
      </c>
      <c r="B200" s="68" t="s">
        <v>12</v>
      </c>
      <c r="C200" s="131">
        <v>0</v>
      </c>
      <c r="E200" s="79"/>
      <c r="F200" s="138">
        <f t="shared" si="16"/>
        <v>0</v>
      </c>
      <c r="G200" s="79"/>
      <c r="H200" s="49"/>
      <c r="L200" s="49"/>
      <c r="M200" s="49"/>
      <c r="N200" s="81"/>
    </row>
    <row r="201" spans="1:14">
      <c r="A201" s="51" t="s">
        <v>316</v>
      </c>
      <c r="B201" s="68" t="s">
        <v>317</v>
      </c>
      <c r="C201" s="131">
        <v>0</v>
      </c>
      <c r="E201" s="79"/>
      <c r="F201" s="138">
        <f t="shared" si="16"/>
        <v>0</v>
      </c>
      <c r="G201" s="79"/>
      <c r="H201" s="49"/>
      <c r="L201" s="49"/>
      <c r="M201" s="49"/>
      <c r="N201" s="81"/>
    </row>
    <row r="202" spans="1:14">
      <c r="A202" s="51" t="s">
        <v>318</v>
      </c>
      <c r="B202" s="68" t="s">
        <v>319</v>
      </c>
      <c r="C202" s="131">
        <v>0</v>
      </c>
      <c r="E202" s="79"/>
      <c r="F202" s="138">
        <f t="shared" si="16"/>
        <v>0</v>
      </c>
      <c r="G202" s="79"/>
      <c r="H202" s="49"/>
      <c r="L202" s="49"/>
      <c r="M202" s="49"/>
      <c r="N202" s="81"/>
    </row>
    <row r="203" spans="1:14">
      <c r="A203" s="51" t="s">
        <v>320</v>
      </c>
      <c r="B203" s="68" t="s">
        <v>321</v>
      </c>
      <c r="C203" s="131">
        <v>0</v>
      </c>
      <c r="E203" s="79"/>
      <c r="F203" s="138">
        <f t="shared" si="16"/>
        <v>0</v>
      </c>
      <c r="G203" s="79"/>
      <c r="H203" s="49"/>
      <c r="L203" s="49"/>
      <c r="M203" s="49"/>
      <c r="N203" s="81"/>
    </row>
    <row r="204" spans="1:14">
      <c r="A204" s="51" t="s">
        <v>322</v>
      </c>
      <c r="B204" s="68" t="s">
        <v>323</v>
      </c>
      <c r="C204" s="131">
        <v>0</v>
      </c>
      <c r="E204" s="79"/>
      <c r="F204" s="138">
        <f t="shared" si="16"/>
        <v>0</v>
      </c>
      <c r="G204" s="79"/>
      <c r="H204" s="49"/>
      <c r="L204" s="49"/>
      <c r="M204" s="49"/>
      <c r="N204" s="81"/>
    </row>
    <row r="205" spans="1:14">
      <c r="A205" s="51" t="s">
        <v>324</v>
      </c>
      <c r="B205" s="68" t="s">
        <v>325</v>
      </c>
      <c r="C205" s="131">
        <v>0</v>
      </c>
      <c r="E205" s="79"/>
      <c r="F205" s="138">
        <f t="shared" si="16"/>
        <v>0</v>
      </c>
      <c r="G205" s="79"/>
      <c r="H205" s="49"/>
      <c r="L205" s="49"/>
      <c r="M205" s="49"/>
      <c r="N205" s="81"/>
    </row>
    <row r="206" spans="1:14">
      <c r="A206" s="51" t="s">
        <v>326</v>
      </c>
      <c r="B206" s="68" t="s">
        <v>138</v>
      </c>
      <c r="C206" s="131">
        <v>0</v>
      </c>
      <c r="E206" s="79"/>
      <c r="F206" s="138">
        <f t="shared" si="16"/>
        <v>0</v>
      </c>
      <c r="G206" s="79"/>
      <c r="H206" s="49"/>
      <c r="L206" s="49"/>
      <c r="M206" s="49"/>
      <c r="N206" s="81"/>
    </row>
    <row r="207" spans="1:14">
      <c r="A207" s="51" t="s">
        <v>327</v>
      </c>
      <c r="B207" s="78" t="s">
        <v>328</v>
      </c>
      <c r="C207" s="131">
        <v>0</v>
      </c>
      <c r="E207" s="79"/>
      <c r="F207" s="138"/>
      <c r="G207" s="79"/>
      <c r="H207" s="49"/>
      <c r="L207" s="49"/>
      <c r="M207" s="49"/>
      <c r="N207" s="81"/>
    </row>
    <row r="208" spans="1:14">
      <c r="A208" s="51" t="s">
        <v>329</v>
      </c>
      <c r="B208" s="84" t="s">
        <v>140</v>
      </c>
      <c r="C208" s="133">
        <f>SUM(C193:C206)</f>
        <v>42.9</v>
      </c>
      <c r="D208" s="68"/>
      <c r="E208" s="79"/>
      <c r="F208" s="139">
        <f>SUM(F193:F206)</f>
        <v>1</v>
      </c>
      <c r="G208" s="79"/>
      <c r="H208" s="49"/>
      <c r="L208" s="49"/>
      <c r="M208" s="49"/>
      <c r="N208" s="81"/>
    </row>
    <row r="209" spans="1:14" outlineLevel="1">
      <c r="A209" s="51" t="s">
        <v>330</v>
      </c>
      <c r="B209" s="80" t="s">
        <v>142</v>
      </c>
      <c r="C209" s="131"/>
      <c r="E209" s="79"/>
      <c r="F209" s="138">
        <f>IF($C$208=0,"",IF(C209="[for completion]","",C209/$C$208))</f>
        <v>0</v>
      </c>
      <c r="G209" s="79"/>
      <c r="H209" s="49"/>
      <c r="L209" s="49"/>
      <c r="M209" s="49"/>
      <c r="N209" s="81"/>
    </row>
    <row r="210" spans="1:14" outlineLevel="1">
      <c r="A210" s="51" t="s">
        <v>331</v>
      </c>
      <c r="B210" s="80" t="s">
        <v>142</v>
      </c>
      <c r="C210" s="131"/>
      <c r="E210" s="79"/>
      <c r="F210" s="138">
        <f t="shared" ref="F210:F215" si="17">IF($C$208=0,"",IF(C210="[for completion]","",C210/$C$208))</f>
        <v>0</v>
      </c>
      <c r="G210" s="79"/>
      <c r="H210" s="49"/>
      <c r="L210" s="49"/>
      <c r="M210" s="49"/>
      <c r="N210" s="81"/>
    </row>
    <row r="211" spans="1:14" outlineLevel="1">
      <c r="A211" s="51" t="s">
        <v>332</v>
      </c>
      <c r="B211" s="80" t="s">
        <v>142</v>
      </c>
      <c r="C211" s="131"/>
      <c r="E211" s="79"/>
      <c r="F211" s="138">
        <f t="shared" si="17"/>
        <v>0</v>
      </c>
      <c r="G211" s="79"/>
      <c r="H211" s="49"/>
      <c r="L211" s="49"/>
      <c r="M211" s="49"/>
      <c r="N211" s="81"/>
    </row>
    <row r="212" spans="1:14" outlineLevel="1">
      <c r="A212" s="51" t="s">
        <v>333</v>
      </c>
      <c r="B212" s="80" t="s">
        <v>142</v>
      </c>
      <c r="C212" s="131"/>
      <c r="E212" s="79"/>
      <c r="F212" s="138">
        <f t="shared" si="17"/>
        <v>0</v>
      </c>
      <c r="G212" s="79"/>
      <c r="H212" s="49"/>
      <c r="L212" s="49"/>
      <c r="M212" s="49"/>
      <c r="N212" s="81"/>
    </row>
    <row r="213" spans="1:14" outlineLevel="1">
      <c r="A213" s="51" t="s">
        <v>334</v>
      </c>
      <c r="B213" s="80" t="s">
        <v>142</v>
      </c>
      <c r="C213" s="131"/>
      <c r="E213" s="79"/>
      <c r="F213" s="138">
        <f t="shared" si="17"/>
        <v>0</v>
      </c>
      <c r="G213" s="79"/>
      <c r="H213" s="49"/>
      <c r="L213" s="49"/>
      <c r="M213" s="49"/>
      <c r="N213" s="81"/>
    </row>
    <row r="214" spans="1:14" outlineLevel="1">
      <c r="A214" s="51" t="s">
        <v>335</v>
      </c>
      <c r="B214" s="80" t="s">
        <v>142</v>
      </c>
      <c r="C214" s="131"/>
      <c r="E214" s="79"/>
      <c r="F214" s="138">
        <f t="shared" si="17"/>
        <v>0</v>
      </c>
      <c r="G214" s="79"/>
      <c r="H214" s="49"/>
      <c r="L214" s="49"/>
      <c r="M214" s="49"/>
      <c r="N214" s="81"/>
    </row>
    <row r="215" spans="1:14" outlineLevel="1">
      <c r="A215" s="51" t="s">
        <v>336</v>
      </c>
      <c r="B215" s="80" t="s">
        <v>142</v>
      </c>
      <c r="C215" s="131"/>
      <c r="E215" s="79"/>
      <c r="F215" s="138">
        <f t="shared" si="17"/>
        <v>0</v>
      </c>
      <c r="G215" s="79"/>
      <c r="H215" s="49"/>
      <c r="L215" s="49"/>
      <c r="M215" s="49"/>
      <c r="N215" s="81"/>
    </row>
    <row r="216" spans="1:14" ht="15" customHeight="1">
      <c r="A216" s="70"/>
      <c r="B216" s="71" t="s">
        <v>337</v>
      </c>
      <c r="C216" s="70" t="s">
        <v>109</v>
      </c>
      <c r="D216" s="70"/>
      <c r="E216" s="72"/>
      <c r="F216" s="73" t="s">
        <v>128</v>
      </c>
      <c r="G216" s="73" t="s">
        <v>259</v>
      </c>
      <c r="H216" s="49"/>
      <c r="L216" s="49"/>
      <c r="M216" s="49"/>
      <c r="N216" s="81"/>
    </row>
    <row r="217" spans="1:14">
      <c r="A217" s="51" t="s">
        <v>338</v>
      </c>
      <c r="B217" s="47" t="s">
        <v>339</v>
      </c>
      <c r="C217" s="131">
        <v>42.9</v>
      </c>
      <c r="E217" s="88"/>
      <c r="F217" s="138">
        <f>IF($C$38=0,"",IF(C217="[for completion]","",IF(C217="","",C217/$C$38)))</f>
        <v>8.2668484730995979E-3</v>
      </c>
      <c r="G217" s="138">
        <f>IF($C$39=0,"",IF(C217="[for completion]","",IF(C217="","",C217/$C$39)))</f>
        <v>1.3351591920575145E-2</v>
      </c>
      <c r="H217" s="49"/>
      <c r="L217" s="49"/>
      <c r="M217" s="49"/>
      <c r="N217" s="81"/>
    </row>
    <row r="218" spans="1:14">
      <c r="A218" s="51" t="s">
        <v>340</v>
      </c>
      <c r="B218" s="47" t="s">
        <v>341</v>
      </c>
      <c r="C218" s="131">
        <v>0</v>
      </c>
      <c r="E218" s="88"/>
      <c r="F218" s="138">
        <f>IF($C$38=0,"",IF(C218="[for completion]","",IF(C218="","",C218/$C$38)))</f>
        <v>0</v>
      </c>
      <c r="G218" s="138">
        <f>IF($C$39=0,"",IF(C218="[for completion]","",IF(C218="","",C218/$C$39)))</f>
        <v>0</v>
      </c>
      <c r="H218" s="49"/>
      <c r="L218" s="49"/>
      <c r="M218" s="49"/>
      <c r="N218" s="81"/>
    </row>
    <row r="219" spans="1:14">
      <c r="A219" s="51" t="s">
        <v>342</v>
      </c>
      <c r="B219" s="47" t="s">
        <v>138</v>
      </c>
      <c r="C219" s="131">
        <v>0</v>
      </c>
      <c r="E219" s="88"/>
      <c r="F219" s="138">
        <f>IF($C$38=0,"",IF(C219="[for completion]","",IF(C219="","",C219/$C$38)))</f>
        <v>0</v>
      </c>
      <c r="G219" s="138">
        <f>IF($C$39=0,"",IF(C219="[for completion]","",IF(C219="","",C219/$C$39)))</f>
        <v>0</v>
      </c>
      <c r="H219" s="49"/>
      <c r="L219" s="49"/>
      <c r="M219" s="49"/>
      <c r="N219" s="81"/>
    </row>
    <row r="220" spans="1:14">
      <c r="A220" s="51" t="s">
        <v>343</v>
      </c>
      <c r="B220" s="84" t="s">
        <v>140</v>
      </c>
      <c r="C220" s="131">
        <f>SUM(C217:C219)</f>
        <v>42.9</v>
      </c>
      <c r="E220" s="88"/>
      <c r="F220" s="128">
        <f>SUM(F217:F219)</f>
        <v>8.2668484730995979E-3</v>
      </c>
      <c r="G220" s="128">
        <f>SUM(G217:G219)</f>
        <v>1.3351591920575145E-2</v>
      </c>
      <c r="H220" s="49"/>
      <c r="L220" s="49"/>
      <c r="M220" s="49"/>
      <c r="N220" s="81"/>
    </row>
    <row r="221" spans="1:14" outlineLevel="1">
      <c r="A221" s="51" t="s">
        <v>344</v>
      </c>
      <c r="B221" s="80" t="s">
        <v>142</v>
      </c>
      <c r="C221" s="131"/>
      <c r="E221" s="88"/>
      <c r="F221" s="138" t="str">
        <f t="shared" ref="F221:F227" si="18">IF($C$38=0,"",IF(C221="[for completion]","",IF(C221="","",C221/$C$38)))</f>
        <v/>
      </c>
      <c r="G221" s="138" t="str">
        <f t="shared" ref="G221:G227" si="19">IF($C$39=0,"",IF(C221="[for completion]","",IF(C221="","",C221/$C$39)))</f>
        <v/>
      </c>
      <c r="H221" s="49"/>
      <c r="L221" s="49"/>
      <c r="M221" s="49"/>
      <c r="N221" s="81"/>
    </row>
    <row r="222" spans="1:14" outlineLevel="1">
      <c r="A222" s="51" t="s">
        <v>345</v>
      </c>
      <c r="B222" s="80" t="s">
        <v>142</v>
      </c>
      <c r="C222" s="131"/>
      <c r="E222" s="88"/>
      <c r="F222" s="138" t="str">
        <f t="shared" si="18"/>
        <v/>
      </c>
      <c r="G222" s="138" t="str">
        <f t="shared" si="19"/>
        <v/>
      </c>
      <c r="H222" s="49"/>
      <c r="L222" s="49"/>
      <c r="M222" s="49"/>
      <c r="N222" s="81"/>
    </row>
    <row r="223" spans="1:14" outlineLevel="1">
      <c r="A223" s="51" t="s">
        <v>346</v>
      </c>
      <c r="B223" s="80" t="s">
        <v>142</v>
      </c>
      <c r="C223" s="131"/>
      <c r="E223" s="88"/>
      <c r="F223" s="138" t="str">
        <f t="shared" si="18"/>
        <v/>
      </c>
      <c r="G223" s="138" t="str">
        <f t="shared" si="19"/>
        <v/>
      </c>
      <c r="H223" s="49"/>
      <c r="L223" s="49"/>
      <c r="M223" s="49"/>
      <c r="N223" s="81"/>
    </row>
    <row r="224" spans="1:14" outlineLevel="1">
      <c r="A224" s="51" t="s">
        <v>347</v>
      </c>
      <c r="B224" s="80" t="s">
        <v>142</v>
      </c>
      <c r="C224" s="131"/>
      <c r="E224" s="88"/>
      <c r="F224" s="138" t="str">
        <f t="shared" si="18"/>
        <v/>
      </c>
      <c r="G224" s="138" t="str">
        <f t="shared" si="19"/>
        <v/>
      </c>
      <c r="H224" s="49"/>
      <c r="L224" s="49"/>
      <c r="M224" s="49"/>
      <c r="N224" s="81"/>
    </row>
    <row r="225" spans="1:14" outlineLevel="1">
      <c r="A225" s="51" t="s">
        <v>348</v>
      </c>
      <c r="B225" s="80" t="s">
        <v>142</v>
      </c>
      <c r="C225" s="131"/>
      <c r="E225" s="88"/>
      <c r="F225" s="138" t="str">
        <f t="shared" si="18"/>
        <v/>
      </c>
      <c r="G225" s="138" t="str">
        <f t="shared" si="19"/>
        <v/>
      </c>
      <c r="H225" s="49"/>
      <c r="L225" s="49"/>
      <c r="M225" s="49"/>
    </row>
    <row r="226" spans="1:14" outlineLevel="1">
      <c r="A226" s="51" t="s">
        <v>349</v>
      </c>
      <c r="B226" s="80" t="s">
        <v>142</v>
      </c>
      <c r="C226" s="131"/>
      <c r="E226" s="68"/>
      <c r="F226" s="138" t="str">
        <f t="shared" si="18"/>
        <v/>
      </c>
      <c r="G226" s="138" t="str">
        <f t="shared" si="19"/>
        <v/>
      </c>
      <c r="H226" s="49"/>
      <c r="L226" s="49"/>
      <c r="M226" s="49"/>
    </row>
    <row r="227" spans="1:14" outlineLevel="1">
      <c r="A227" s="51" t="s">
        <v>350</v>
      </c>
      <c r="B227" s="80" t="s">
        <v>142</v>
      </c>
      <c r="C227" s="131"/>
      <c r="E227" s="88"/>
      <c r="F227" s="138" t="str">
        <f t="shared" si="18"/>
        <v/>
      </c>
      <c r="G227" s="138" t="str">
        <f t="shared" si="19"/>
        <v/>
      </c>
      <c r="H227" s="49"/>
      <c r="L227" s="49"/>
      <c r="M227" s="49"/>
    </row>
    <row r="228" spans="1:14" ht="15" customHeight="1">
      <c r="A228" s="70"/>
      <c r="B228" s="71" t="s">
        <v>351</v>
      </c>
      <c r="C228" s="70"/>
      <c r="D228" s="70"/>
      <c r="E228" s="72"/>
      <c r="F228" s="73"/>
      <c r="G228" s="73"/>
      <c r="H228" s="49"/>
      <c r="L228" s="49"/>
      <c r="M228" s="49"/>
    </row>
    <row r="229" spans="1:14" ht="45">
      <c r="A229" s="51" t="s">
        <v>352</v>
      </c>
      <c r="B229" s="68" t="s">
        <v>353</v>
      </c>
      <c r="C229" s="225" t="s">
        <v>3073</v>
      </c>
      <c r="H229" s="49"/>
      <c r="L229" s="49"/>
      <c r="M229" s="49"/>
    </row>
    <row r="230" spans="1:14" ht="15" customHeight="1">
      <c r="A230" s="70"/>
      <c r="B230" s="71" t="s">
        <v>354</v>
      </c>
      <c r="C230" s="70"/>
      <c r="D230" s="70"/>
      <c r="E230" s="72"/>
      <c r="F230" s="73"/>
      <c r="G230" s="73"/>
      <c r="H230" s="49"/>
      <c r="L230" s="49"/>
      <c r="M230" s="49"/>
    </row>
    <row r="231" spans="1:14" ht="30">
      <c r="A231" s="51" t="s">
        <v>11</v>
      </c>
      <c r="B231" s="51" t="s">
        <v>1379</v>
      </c>
      <c r="C231" s="131" t="s">
        <v>3129</v>
      </c>
      <c r="E231" s="68"/>
      <c r="H231" s="49"/>
      <c r="L231" s="49"/>
      <c r="M231" s="49"/>
    </row>
    <row r="232" spans="1:14">
      <c r="A232" s="51" t="s">
        <v>355</v>
      </c>
      <c r="B232" s="1" t="s">
        <v>356</v>
      </c>
      <c r="C232" s="131" t="s">
        <v>3128</v>
      </c>
      <c r="E232" s="68"/>
      <c r="H232" s="49"/>
      <c r="L232" s="49"/>
      <c r="M232" s="49"/>
    </row>
    <row r="233" spans="1:14">
      <c r="A233" s="51" t="s">
        <v>357</v>
      </c>
      <c r="B233" s="1" t="s">
        <v>358</v>
      </c>
      <c r="C233" s="131" t="s">
        <v>3128</v>
      </c>
      <c r="E233" s="68"/>
      <c r="H233" s="49"/>
      <c r="L233" s="49"/>
      <c r="M233" s="49"/>
    </row>
    <row r="234" spans="1:14" outlineLevel="1">
      <c r="A234" s="51" t="s">
        <v>359</v>
      </c>
      <c r="B234" s="66" t="s">
        <v>360</v>
      </c>
      <c r="C234" s="133"/>
      <c r="D234" s="68"/>
      <c r="E234" s="68"/>
      <c r="H234" s="49"/>
      <c r="L234" s="49"/>
      <c r="M234" s="49"/>
    </row>
    <row r="235" spans="1:14" outlineLevel="1">
      <c r="A235" s="51" t="s">
        <v>361</v>
      </c>
      <c r="B235" s="66" t="s">
        <v>362</v>
      </c>
      <c r="C235" s="133"/>
      <c r="D235" s="68"/>
      <c r="E235" s="68"/>
      <c r="H235" s="49"/>
      <c r="L235" s="49"/>
      <c r="M235" s="49"/>
    </row>
    <row r="236" spans="1:14" outlineLevel="1">
      <c r="A236" s="51" t="s">
        <v>363</v>
      </c>
      <c r="B236" s="66" t="s">
        <v>364</v>
      </c>
      <c r="C236" s="68"/>
      <c r="D236" s="68"/>
      <c r="E236" s="68"/>
      <c r="H236" s="49"/>
      <c r="L236" s="49"/>
      <c r="M236" s="49"/>
    </row>
    <row r="237" spans="1:14" outlineLevel="1">
      <c r="A237" s="51" t="s">
        <v>365</v>
      </c>
      <c r="C237" s="68"/>
      <c r="D237" s="68"/>
      <c r="E237" s="68"/>
      <c r="H237" s="49"/>
      <c r="L237" s="49"/>
      <c r="M237" s="49"/>
    </row>
    <row r="238" spans="1:14" outlineLevel="1">
      <c r="A238" s="51" t="s">
        <v>366</v>
      </c>
      <c r="C238" s="68"/>
      <c r="D238" s="68"/>
      <c r="E238" s="68"/>
      <c r="H238" s="49"/>
      <c r="L238" s="49"/>
      <c r="M238" s="49"/>
    </row>
    <row r="239" spans="1:14" outlineLevel="1">
      <c r="A239" s="70"/>
      <c r="B239" s="71" t="s">
        <v>2752</v>
      </c>
      <c r="C239" s="70"/>
      <c r="D239" s="70"/>
      <c r="E239" s="70"/>
      <c r="F239" s="70"/>
      <c r="G239" s="70"/>
      <c r="H239" s="49"/>
      <c r="K239"/>
      <c r="L239"/>
      <c r="M239"/>
      <c r="N239"/>
    </row>
    <row r="240" spans="1:14" ht="30" outlineLevel="1">
      <c r="A240" s="51" t="s">
        <v>1575</v>
      </c>
      <c r="B240" s="51" t="s">
        <v>2751</v>
      </c>
      <c r="C240" s="51" t="s">
        <v>1205</v>
      </c>
      <c r="G240"/>
      <c r="H240" s="49"/>
      <c r="K240"/>
      <c r="L240"/>
      <c r="M240"/>
      <c r="N240"/>
    </row>
    <row r="241" spans="1:14" outlineLevel="1">
      <c r="A241" s="51" t="s">
        <v>1576</v>
      </c>
      <c r="B241" s="51" t="s">
        <v>3021</v>
      </c>
      <c r="C241" s="51" t="s">
        <v>1205</v>
      </c>
      <c r="G241"/>
      <c r="H241" s="49"/>
      <c r="K241"/>
      <c r="L241"/>
      <c r="M241"/>
      <c r="N241"/>
    </row>
    <row r="242" spans="1:14" outlineLevel="1">
      <c r="A242" s="51" t="s">
        <v>2199</v>
      </c>
      <c r="B242" s="51" t="s">
        <v>2743</v>
      </c>
      <c r="C242" s="51" t="s">
        <v>1205</v>
      </c>
      <c r="G242"/>
      <c r="H242" s="49"/>
      <c r="K242"/>
      <c r="L242"/>
      <c r="M242"/>
      <c r="N242"/>
    </row>
    <row r="243" spans="1:14" ht="30" outlineLevel="1">
      <c r="A243" s="51" t="s">
        <v>2200</v>
      </c>
      <c r="B243" s="51" t="s">
        <v>2750</v>
      </c>
      <c r="C243" s="51" t="s">
        <v>1205</v>
      </c>
      <c r="G243"/>
      <c r="H243" s="49"/>
      <c r="K243"/>
      <c r="L243"/>
      <c r="M243"/>
      <c r="N243"/>
    </row>
    <row r="244" spans="1:14" outlineLevel="1">
      <c r="A244" s="51" t="s">
        <v>2747</v>
      </c>
      <c r="B244" s="51" t="s">
        <v>2744</v>
      </c>
      <c r="C244" s="217" t="s">
        <v>2745</v>
      </c>
      <c r="D244" s="217" t="s">
        <v>3030</v>
      </c>
      <c r="G244"/>
      <c r="H244" s="49"/>
      <c r="K244"/>
      <c r="L244"/>
      <c r="M244"/>
      <c r="N244"/>
    </row>
    <row r="245" spans="1:14" outlineLevel="1">
      <c r="A245" s="51" t="s">
        <v>2748</v>
      </c>
      <c r="B245" s="51" t="s">
        <v>2746</v>
      </c>
      <c r="C245" s="163" t="s">
        <v>1205</v>
      </c>
      <c r="G245"/>
      <c r="H245" s="49"/>
      <c r="K245"/>
      <c r="L245"/>
      <c r="M245"/>
      <c r="N245"/>
    </row>
    <row r="246" spans="1:14" outlineLevel="1">
      <c r="A246" s="51" t="s">
        <v>2749</v>
      </c>
      <c r="B246" s="51" t="s">
        <v>3022</v>
      </c>
      <c r="C246" s="51" t="s">
        <v>1205</v>
      </c>
      <c r="G246"/>
      <c r="H246" s="49"/>
      <c r="K246"/>
      <c r="L246"/>
      <c r="M246"/>
      <c r="N246"/>
    </row>
    <row r="247" spans="1:14" outlineLevel="1">
      <c r="A247" s="51" t="s">
        <v>1578</v>
      </c>
      <c r="D247"/>
      <c r="E247"/>
      <c r="F247"/>
      <c r="G247"/>
      <c r="H247" s="49"/>
      <c r="K247"/>
      <c r="L247"/>
      <c r="M247"/>
      <c r="N247"/>
    </row>
    <row r="248" spans="1:14" outlineLevel="1">
      <c r="A248" s="51" t="s">
        <v>1579</v>
      </c>
      <c r="D248"/>
      <c r="E248"/>
      <c r="F248"/>
      <c r="G248"/>
      <c r="H248" s="49"/>
      <c r="K248"/>
      <c r="L248"/>
      <c r="M248"/>
      <c r="N248"/>
    </row>
    <row r="249" spans="1:14" outlineLevel="1">
      <c r="A249" s="51" t="s">
        <v>1577</v>
      </c>
      <c r="D249"/>
      <c r="E249"/>
      <c r="F249"/>
      <c r="G249"/>
      <c r="H249" s="49"/>
      <c r="K249"/>
      <c r="L249"/>
      <c r="M249"/>
      <c r="N249"/>
    </row>
    <row r="250" spans="1:14" outlineLevel="1">
      <c r="A250" s="51" t="s">
        <v>1580</v>
      </c>
      <c r="D250"/>
      <c r="E250"/>
      <c r="F250"/>
      <c r="G250"/>
      <c r="H250" s="49"/>
      <c r="K250"/>
      <c r="L250"/>
      <c r="M250"/>
      <c r="N250"/>
    </row>
    <row r="251" spans="1:14" outlineLevel="1">
      <c r="A251" s="51" t="s">
        <v>1581</v>
      </c>
      <c r="D251"/>
      <c r="E251"/>
      <c r="F251"/>
      <c r="G251"/>
      <c r="H251" s="49"/>
      <c r="K251"/>
      <c r="L251"/>
      <c r="M251"/>
      <c r="N251"/>
    </row>
    <row r="252" spans="1:14" outlineLevel="1">
      <c r="A252" s="51" t="s">
        <v>1582</v>
      </c>
      <c r="D252"/>
      <c r="E252"/>
      <c r="F252"/>
      <c r="G252"/>
      <c r="H252" s="49"/>
      <c r="K252"/>
      <c r="L252"/>
      <c r="M252"/>
      <c r="N252"/>
    </row>
    <row r="253" spans="1:14" outlineLevel="1">
      <c r="A253" s="51" t="s">
        <v>1583</v>
      </c>
      <c r="D253"/>
      <c r="E253"/>
      <c r="F253"/>
      <c r="G253"/>
      <c r="H253" s="49"/>
      <c r="K253"/>
      <c r="L253"/>
      <c r="M253"/>
      <c r="N253"/>
    </row>
    <row r="254" spans="1:14" outlineLevel="1">
      <c r="A254" s="51" t="s">
        <v>1584</v>
      </c>
      <c r="D254"/>
      <c r="E254"/>
      <c r="F254"/>
      <c r="G254"/>
      <c r="H254" s="49"/>
      <c r="K254"/>
      <c r="L254"/>
      <c r="M254"/>
      <c r="N254"/>
    </row>
    <row r="255" spans="1:14" outlineLevel="1">
      <c r="A255" s="51" t="s">
        <v>1585</v>
      </c>
      <c r="D255"/>
      <c r="E255"/>
      <c r="F255"/>
      <c r="G255"/>
      <c r="H255" s="49"/>
      <c r="K255"/>
      <c r="L255"/>
      <c r="M255"/>
      <c r="N255"/>
    </row>
    <row r="256" spans="1:14" outlineLevel="1">
      <c r="A256" s="51" t="s">
        <v>1586</v>
      </c>
      <c r="D256"/>
      <c r="E256"/>
      <c r="F256"/>
      <c r="G256"/>
      <c r="H256" s="49"/>
      <c r="K256"/>
      <c r="L256"/>
      <c r="M256"/>
      <c r="N256"/>
    </row>
    <row r="257" spans="1:14" outlineLevel="1">
      <c r="A257" s="51" t="s">
        <v>1587</v>
      </c>
      <c r="D257"/>
      <c r="E257"/>
      <c r="F257"/>
      <c r="G257"/>
      <c r="H257" s="49"/>
      <c r="K257"/>
      <c r="L257"/>
      <c r="M257"/>
      <c r="N257"/>
    </row>
    <row r="258" spans="1:14" outlineLevel="1">
      <c r="A258" s="51" t="s">
        <v>1588</v>
      </c>
      <c r="D258"/>
      <c r="E258"/>
      <c r="F258"/>
      <c r="G258"/>
      <c r="H258" s="49"/>
      <c r="K258"/>
      <c r="L258"/>
      <c r="M258"/>
      <c r="N258"/>
    </row>
    <row r="259" spans="1:14" outlineLevel="1">
      <c r="A259" s="51" t="s">
        <v>1589</v>
      </c>
      <c r="D259"/>
      <c r="E259"/>
      <c r="F259"/>
      <c r="G259"/>
      <c r="H259" s="49"/>
      <c r="K259"/>
      <c r="L259"/>
      <c r="M259"/>
      <c r="N259"/>
    </row>
    <row r="260" spans="1:14" outlineLevel="1">
      <c r="A260" s="51" t="s">
        <v>1590</v>
      </c>
      <c r="D260"/>
      <c r="E260"/>
      <c r="F260"/>
      <c r="G260"/>
      <c r="H260" s="49"/>
      <c r="K260"/>
      <c r="L260"/>
      <c r="M260"/>
      <c r="N260"/>
    </row>
    <row r="261" spans="1:14" outlineLevel="1">
      <c r="A261" s="51" t="s">
        <v>1591</v>
      </c>
      <c r="D261"/>
      <c r="E261"/>
      <c r="F261"/>
      <c r="G261"/>
      <c r="H261" s="49"/>
      <c r="K261"/>
      <c r="L261"/>
      <c r="M261"/>
      <c r="N261"/>
    </row>
    <row r="262" spans="1:14" outlineLevel="1">
      <c r="A262" s="51" t="s">
        <v>1592</v>
      </c>
      <c r="D262"/>
      <c r="E262"/>
      <c r="F262"/>
      <c r="G262"/>
      <c r="H262" s="49"/>
      <c r="K262"/>
      <c r="L262"/>
      <c r="M262"/>
      <c r="N262"/>
    </row>
    <row r="263" spans="1:14" outlineLevel="1">
      <c r="A263" s="51" t="s">
        <v>1593</v>
      </c>
      <c r="D263"/>
      <c r="E263"/>
      <c r="F263"/>
      <c r="G263"/>
      <c r="H263" s="49"/>
      <c r="K263"/>
      <c r="L263"/>
      <c r="M263"/>
      <c r="N263"/>
    </row>
    <row r="264" spans="1:14" outlineLevel="1">
      <c r="A264" s="51" t="s">
        <v>1594</v>
      </c>
      <c r="D264"/>
      <c r="E264"/>
      <c r="F264"/>
      <c r="G264"/>
      <c r="H264" s="49"/>
      <c r="K264"/>
      <c r="L264"/>
      <c r="M264"/>
      <c r="N264"/>
    </row>
    <row r="265" spans="1:14" outlineLevel="1">
      <c r="A265" s="51" t="s">
        <v>1595</v>
      </c>
      <c r="D265"/>
      <c r="E265"/>
      <c r="F265"/>
      <c r="G265"/>
      <c r="H265" s="49"/>
      <c r="K265"/>
      <c r="L265"/>
      <c r="M265"/>
      <c r="N265"/>
    </row>
    <row r="266" spans="1:14" outlineLevel="1">
      <c r="A266" s="51" t="s">
        <v>1596</v>
      </c>
      <c r="D266"/>
      <c r="E266"/>
      <c r="F266"/>
      <c r="G266"/>
      <c r="H266" s="49"/>
      <c r="K266"/>
      <c r="L266"/>
      <c r="M266"/>
      <c r="N266"/>
    </row>
    <row r="267" spans="1:14" outlineLevel="1">
      <c r="A267" s="51" t="s">
        <v>1597</v>
      </c>
      <c r="D267"/>
      <c r="E267"/>
      <c r="F267"/>
      <c r="G267"/>
      <c r="H267" s="49"/>
      <c r="K267"/>
      <c r="L267"/>
      <c r="M267"/>
      <c r="N267"/>
    </row>
    <row r="268" spans="1:14" outlineLevel="1">
      <c r="A268" s="51" t="s">
        <v>1598</v>
      </c>
      <c r="D268"/>
      <c r="E268"/>
      <c r="F268"/>
      <c r="G268"/>
      <c r="H268" s="49"/>
      <c r="K268"/>
      <c r="L268"/>
      <c r="M268"/>
      <c r="N268"/>
    </row>
    <row r="269" spans="1:14" outlineLevel="1">
      <c r="A269" s="51" t="s">
        <v>1599</v>
      </c>
      <c r="D269"/>
      <c r="E269"/>
      <c r="F269"/>
      <c r="G269"/>
      <c r="H269" s="49"/>
      <c r="K269"/>
      <c r="L269"/>
      <c r="M269"/>
      <c r="N269"/>
    </row>
    <row r="270" spans="1:14" outlineLevel="1">
      <c r="A270" s="51" t="s">
        <v>1600</v>
      </c>
      <c r="D270"/>
      <c r="E270"/>
      <c r="F270"/>
      <c r="G270"/>
      <c r="H270" s="49"/>
      <c r="K270"/>
      <c r="L270"/>
      <c r="M270"/>
      <c r="N270"/>
    </row>
    <row r="271" spans="1:14" outlineLevel="1">
      <c r="A271" s="51" t="s">
        <v>1601</v>
      </c>
      <c r="D271"/>
      <c r="E271"/>
      <c r="F271"/>
      <c r="G271"/>
      <c r="H271" s="49"/>
      <c r="K271"/>
      <c r="L271"/>
      <c r="M271"/>
      <c r="N271"/>
    </row>
    <row r="272" spans="1:14" outlineLevel="1">
      <c r="A272" s="51" t="s">
        <v>1602</v>
      </c>
      <c r="D272"/>
      <c r="E272"/>
      <c r="F272"/>
      <c r="G272"/>
      <c r="H272" s="49"/>
      <c r="K272"/>
      <c r="L272"/>
      <c r="M272"/>
      <c r="N272"/>
    </row>
    <row r="273" spans="1:14" outlineLevel="1">
      <c r="A273" s="51" t="s">
        <v>1603</v>
      </c>
      <c r="D273"/>
      <c r="E273"/>
      <c r="F273"/>
      <c r="G273"/>
      <c r="H273" s="49"/>
      <c r="K273"/>
      <c r="L273"/>
      <c r="M273"/>
      <c r="N273"/>
    </row>
    <row r="274" spans="1:14" outlineLevel="1">
      <c r="A274" s="51" t="s">
        <v>1604</v>
      </c>
      <c r="D274"/>
      <c r="E274"/>
      <c r="F274"/>
      <c r="G274"/>
      <c r="H274" s="49"/>
      <c r="K274"/>
      <c r="L274"/>
      <c r="M274"/>
      <c r="N274"/>
    </row>
    <row r="275" spans="1:14" outlineLevel="1">
      <c r="A275" s="51" t="s">
        <v>1605</v>
      </c>
      <c r="D275"/>
      <c r="E275"/>
      <c r="F275"/>
      <c r="G275"/>
      <c r="H275" s="49"/>
      <c r="K275"/>
      <c r="L275"/>
      <c r="M275"/>
      <c r="N275"/>
    </row>
    <row r="276" spans="1:14" outlineLevel="1">
      <c r="A276" s="51" t="s">
        <v>1606</v>
      </c>
      <c r="D276"/>
      <c r="E276"/>
      <c r="F276"/>
      <c r="G276"/>
      <c r="H276" s="49"/>
      <c r="K276"/>
      <c r="L276"/>
      <c r="M276"/>
      <c r="N276"/>
    </row>
    <row r="277" spans="1:14" outlineLevel="1">
      <c r="A277" s="51" t="s">
        <v>1607</v>
      </c>
      <c r="D277"/>
      <c r="E277"/>
      <c r="F277"/>
      <c r="G277"/>
      <c r="H277" s="49"/>
      <c r="K277"/>
      <c r="L277"/>
      <c r="M277"/>
      <c r="N277"/>
    </row>
    <row r="278" spans="1:14" outlineLevel="1">
      <c r="A278" s="51" t="s">
        <v>1608</v>
      </c>
      <c r="D278"/>
      <c r="E278"/>
      <c r="F278"/>
      <c r="G278"/>
      <c r="H278" s="49"/>
      <c r="K278"/>
      <c r="L278"/>
      <c r="M278"/>
      <c r="N278"/>
    </row>
    <row r="279" spans="1:14" outlineLevel="1">
      <c r="A279" s="51" t="s">
        <v>1609</v>
      </c>
      <c r="D279"/>
      <c r="E279"/>
      <c r="F279"/>
      <c r="G279"/>
      <c r="H279" s="49"/>
      <c r="K279"/>
      <c r="L279"/>
      <c r="M279"/>
      <c r="N279"/>
    </row>
    <row r="280" spans="1:14" outlineLevel="1">
      <c r="A280" s="51" t="s">
        <v>1610</v>
      </c>
      <c r="D280"/>
      <c r="E280"/>
      <c r="F280"/>
      <c r="G280"/>
      <c r="H280" s="49"/>
      <c r="K280"/>
      <c r="L280"/>
      <c r="M280"/>
      <c r="N280"/>
    </row>
    <row r="281" spans="1:14" outlineLevel="1">
      <c r="A281" s="51" t="s">
        <v>1611</v>
      </c>
      <c r="D281"/>
      <c r="E281"/>
      <c r="F281"/>
      <c r="G281"/>
      <c r="H281" s="49"/>
      <c r="K281"/>
      <c r="L281"/>
      <c r="M281"/>
      <c r="N281"/>
    </row>
    <row r="282" spans="1:14" outlineLevel="1">
      <c r="A282" s="51" t="s">
        <v>1612</v>
      </c>
      <c r="D282"/>
      <c r="E282"/>
      <c r="F282"/>
      <c r="G282"/>
      <c r="H282" s="49"/>
      <c r="K282"/>
      <c r="L282"/>
      <c r="M282"/>
      <c r="N282"/>
    </row>
    <row r="283" spans="1:14" outlineLevel="1">
      <c r="A283" s="51" t="s">
        <v>1613</v>
      </c>
      <c r="D283"/>
      <c r="E283"/>
      <c r="F283"/>
      <c r="G283"/>
      <c r="H283" s="49"/>
      <c r="K283"/>
      <c r="L283"/>
      <c r="M283"/>
      <c r="N283"/>
    </row>
    <row r="284" spans="1:14" outlineLevel="1">
      <c r="A284" s="51" t="s">
        <v>1614</v>
      </c>
      <c r="D284"/>
      <c r="E284"/>
      <c r="F284"/>
      <c r="G284"/>
      <c r="H284" s="49"/>
      <c r="K284"/>
      <c r="L284"/>
      <c r="M284"/>
      <c r="N284"/>
    </row>
    <row r="285" spans="1:14" ht="18.75">
      <c r="A285" s="62"/>
      <c r="B285" s="62" t="s">
        <v>2614</v>
      </c>
      <c r="C285" s="62" t="s">
        <v>1</v>
      </c>
      <c r="D285" s="62" t="s">
        <v>1</v>
      </c>
      <c r="E285" s="62"/>
      <c r="F285" s="63"/>
      <c r="G285" s="64"/>
      <c r="H285" s="49"/>
      <c r="I285" s="55"/>
      <c r="J285" s="55"/>
      <c r="K285" s="55"/>
      <c r="L285" s="55"/>
      <c r="M285" s="57"/>
    </row>
    <row r="286" spans="1:14" ht="18.75">
      <c r="A286" s="199" t="s">
        <v>2615</v>
      </c>
      <c r="B286" s="200"/>
      <c r="C286" s="200"/>
      <c r="D286" s="200"/>
      <c r="E286" s="200"/>
      <c r="F286" s="201"/>
      <c r="G286" s="200"/>
      <c r="H286" s="49"/>
      <c r="I286" s="55"/>
      <c r="J286" s="55"/>
      <c r="K286" s="55"/>
      <c r="L286" s="55"/>
      <c r="M286" s="57"/>
    </row>
    <row r="287" spans="1:14" ht="18.75">
      <c r="A287" s="199" t="s">
        <v>2278</v>
      </c>
      <c r="B287" s="200"/>
      <c r="C287" s="200"/>
      <c r="D287" s="200"/>
      <c r="E287" s="200"/>
      <c r="F287" s="201"/>
      <c r="G287" s="200"/>
      <c r="H287" s="49"/>
      <c r="I287" s="55"/>
      <c r="J287" s="55"/>
      <c r="K287" s="55"/>
      <c r="L287" s="55"/>
      <c r="M287" s="57"/>
    </row>
    <row r="288" spans="1:14">
      <c r="A288" s="51" t="s">
        <v>367</v>
      </c>
      <c r="B288" s="66" t="s">
        <v>2616</v>
      </c>
      <c r="C288" s="91">
        <f>ROW(B38)</f>
        <v>38</v>
      </c>
      <c r="D288" s="87"/>
      <c r="E288" s="87"/>
      <c r="F288" s="87"/>
      <c r="G288" s="87"/>
      <c r="H288" s="49"/>
      <c r="I288" s="66"/>
      <c r="J288" s="91"/>
      <c r="L288" s="87"/>
      <c r="M288" s="87"/>
      <c r="N288" s="87"/>
    </row>
    <row r="289" spans="1:14">
      <c r="A289" s="51" t="s">
        <v>368</v>
      </c>
      <c r="B289" s="66" t="s">
        <v>2617</v>
      </c>
      <c r="C289" s="91">
        <f>ROW(B39)</f>
        <v>39</v>
      </c>
      <c r="E289" s="87"/>
      <c r="F289" s="87"/>
      <c r="H289" s="49"/>
      <c r="I289" s="66"/>
      <c r="J289" s="91"/>
      <c r="L289" s="87"/>
      <c r="M289" s="87"/>
    </row>
    <row r="290" spans="1:14" ht="30">
      <c r="A290" s="51" t="s">
        <v>369</v>
      </c>
      <c r="B290" s="66" t="s">
        <v>2618</v>
      </c>
      <c r="C290" s="163" t="s">
        <v>2619</v>
      </c>
      <c r="G290" s="92"/>
      <c r="H290" s="49"/>
      <c r="I290" s="66"/>
      <c r="J290" s="91"/>
      <c r="K290" s="91"/>
      <c r="L290" s="92"/>
      <c r="M290" s="87"/>
      <c r="N290" s="92"/>
    </row>
    <row r="291" spans="1:14">
      <c r="A291" s="51" t="s">
        <v>370</v>
      </c>
      <c r="B291" s="66" t="s">
        <v>2620</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c r="A292" s="51" t="s">
        <v>371</v>
      </c>
      <c r="B292" s="66" t="s">
        <v>2621</v>
      </c>
      <c r="C292" s="91">
        <f>ROW(B52)</f>
        <v>52</v>
      </c>
      <c r="G292" s="92"/>
      <c r="H292" s="49"/>
      <c r="I292" s="66"/>
      <c r="J292"/>
      <c r="K292" s="91"/>
      <c r="L292" s="92"/>
      <c r="N292" s="92"/>
    </row>
    <row r="293" spans="1:14">
      <c r="A293" s="51" t="s">
        <v>372</v>
      </c>
      <c r="B293" s="66" t="s">
        <v>2622</v>
      </c>
      <c r="C293" s="202"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c r="A294" s="51" t="s">
        <v>373</v>
      </c>
      <c r="B294" s="66" t="s">
        <v>2623</v>
      </c>
      <c r="C294" s="202" t="s">
        <v>2733</v>
      </c>
      <c r="H294" s="49"/>
      <c r="I294" s="66"/>
      <c r="J294" s="91"/>
      <c r="M294" s="92"/>
    </row>
    <row r="295" spans="1:14">
      <c r="A295" s="51" t="s">
        <v>374</v>
      </c>
      <c r="B295" s="66" t="s">
        <v>2624</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c r="A296" s="51" t="s">
        <v>375</v>
      </c>
      <c r="B296" s="66" t="s">
        <v>2625</v>
      </c>
      <c r="C296" s="91">
        <f>ROW(B111)</f>
        <v>111</v>
      </c>
      <c r="F296" s="92"/>
      <c r="H296" s="49"/>
      <c r="I296" s="66"/>
      <c r="J296" s="91"/>
      <c r="L296" s="92"/>
      <c r="M296" s="92"/>
    </row>
    <row r="297" spans="1:14">
      <c r="A297" s="51" t="s">
        <v>376</v>
      </c>
      <c r="B297" s="66" t="s">
        <v>2626</v>
      </c>
      <c r="C297" s="91">
        <f>ROW(B163)</f>
        <v>163</v>
      </c>
      <c r="E297" s="92"/>
      <c r="F297" s="92"/>
      <c r="H297" s="49"/>
      <c r="J297" s="91"/>
      <c r="L297" s="92"/>
    </row>
    <row r="298" spans="1:14">
      <c r="A298" s="51" t="s">
        <v>377</v>
      </c>
      <c r="B298" s="66" t="s">
        <v>2627</v>
      </c>
      <c r="C298" s="91">
        <f>ROW(B137)</f>
        <v>137</v>
      </c>
      <c r="E298" s="92"/>
      <c r="F298" s="92"/>
      <c r="H298" s="49"/>
      <c r="I298" s="66"/>
      <c r="J298" s="91"/>
      <c r="L298" s="92"/>
    </row>
    <row r="299" spans="1:14">
      <c r="A299" s="51" t="s">
        <v>378</v>
      </c>
      <c r="B299" s="66" t="s">
        <v>2628</v>
      </c>
      <c r="C299" s="163"/>
      <c r="E299" s="92"/>
      <c r="H299" s="49"/>
      <c r="I299" s="66"/>
      <c r="J299" s="51" t="s">
        <v>2636</v>
      </c>
      <c r="L299" s="92"/>
    </row>
    <row r="300" spans="1:14">
      <c r="A300" s="51" t="s">
        <v>379</v>
      </c>
      <c r="B300" s="66" t="s">
        <v>2629</v>
      </c>
      <c r="C300" s="91" t="s">
        <v>2639</v>
      </c>
      <c r="D300" s="91" t="s">
        <v>2638</v>
      </c>
      <c r="E300" s="92"/>
      <c r="F300" s="217" t="s">
        <v>2973</v>
      </c>
      <c r="H300" s="49"/>
      <c r="I300" s="66"/>
      <c r="J300" s="51" t="s">
        <v>2637</v>
      </c>
      <c r="K300" s="91"/>
      <c r="L300" s="92"/>
    </row>
    <row r="301" spans="1:14" outlineLevel="1">
      <c r="A301" s="51" t="s">
        <v>2726</v>
      </c>
      <c r="B301" s="66" t="s">
        <v>2630</v>
      </c>
      <c r="C301" s="91" t="s">
        <v>2640</v>
      </c>
      <c r="H301" s="49"/>
      <c r="I301" s="66"/>
      <c r="J301" s="51" t="s">
        <v>2659</v>
      </c>
      <c r="K301" s="91"/>
      <c r="L301" s="92"/>
    </row>
    <row r="302" spans="1:14" outlineLevel="1">
      <c r="A302" s="51" t="s">
        <v>2727</v>
      </c>
      <c r="B302" s="66" t="s">
        <v>2634</v>
      </c>
      <c r="C302" s="91" t="str">
        <f>ROW('C. HTT Harmonised Glossary'!B18)&amp;" for Harmonised Glossary"</f>
        <v>18 for Harmonised Glossary</v>
      </c>
      <c r="H302" s="49"/>
      <c r="I302" s="66"/>
      <c r="J302" s="51" t="s">
        <v>1623</v>
      </c>
      <c r="K302" s="91"/>
      <c r="L302" s="92"/>
    </row>
    <row r="303" spans="1:14" outlineLevel="1">
      <c r="A303" s="51" t="s">
        <v>2728</v>
      </c>
      <c r="B303" s="66" t="s">
        <v>2631</v>
      </c>
      <c r="C303" s="91">
        <f>ROW(B65)</f>
        <v>65</v>
      </c>
      <c r="H303" s="49"/>
      <c r="I303" s="66"/>
      <c r="J303" s="91"/>
      <c r="K303" s="91"/>
      <c r="L303" s="92"/>
    </row>
    <row r="304" spans="1:14" outlineLevel="1">
      <c r="A304" s="51" t="s">
        <v>2729</v>
      </c>
      <c r="B304" s="66" t="s">
        <v>2632</v>
      </c>
      <c r="C304" s="91">
        <f>ROW(B88)</f>
        <v>88</v>
      </c>
      <c r="H304" s="49"/>
      <c r="I304" s="66"/>
      <c r="J304" s="91"/>
      <c r="K304" s="91"/>
      <c r="L304" s="92"/>
    </row>
    <row r="305" spans="1:14" outlineLevel="1">
      <c r="A305" s="51" t="s">
        <v>2730</v>
      </c>
      <c r="B305" s="66" t="s">
        <v>2633</v>
      </c>
      <c r="C305" s="91" t="s">
        <v>2661</v>
      </c>
      <c r="E305" s="92"/>
      <c r="H305" s="49"/>
      <c r="I305" s="66"/>
      <c r="J305" s="91"/>
      <c r="K305" s="91"/>
      <c r="L305" s="92"/>
      <c r="N305" s="81"/>
    </row>
    <row r="306" spans="1:14" outlineLevel="1">
      <c r="A306" s="51" t="s">
        <v>2731</v>
      </c>
      <c r="B306" s="66" t="s">
        <v>2635</v>
      </c>
      <c r="C306" s="91">
        <v>44</v>
      </c>
      <c r="E306" s="92"/>
      <c r="H306" s="49"/>
      <c r="I306" s="66"/>
      <c r="J306" s="91"/>
      <c r="K306" s="91"/>
      <c r="L306" s="92"/>
      <c r="N306" s="81"/>
    </row>
    <row r="307" spans="1:14" outlineLevel="1">
      <c r="A307" s="51" t="s">
        <v>2732</v>
      </c>
      <c r="B307" s="66" t="s">
        <v>2660</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c r="A308" s="51" t="s">
        <v>380</v>
      </c>
      <c r="B308" s="66"/>
      <c r="E308" s="92"/>
      <c r="H308" s="49"/>
      <c r="I308" s="66"/>
      <c r="J308" s="91"/>
      <c r="K308" s="91"/>
      <c r="L308" s="92"/>
      <c r="N308" s="81"/>
    </row>
    <row r="309" spans="1:14" outlineLevel="1">
      <c r="A309" s="51" t="s">
        <v>381</v>
      </c>
      <c r="E309" s="92"/>
      <c r="H309" s="49"/>
      <c r="I309" s="66"/>
      <c r="J309" s="91"/>
      <c r="K309" s="91"/>
      <c r="L309" s="92"/>
      <c r="N309" s="81"/>
    </row>
    <row r="310" spans="1:14" outlineLevel="1">
      <c r="A310" s="51" t="s">
        <v>382</v>
      </c>
      <c r="H310" s="49"/>
      <c r="N310" s="81"/>
    </row>
    <row r="311" spans="1:14" ht="37.5">
      <c r="A311" s="63"/>
      <c r="B311" s="62" t="s">
        <v>77</v>
      </c>
      <c r="C311" s="63"/>
      <c r="D311" s="63"/>
      <c r="E311" s="63"/>
      <c r="F311" s="63"/>
      <c r="G311" s="64"/>
      <c r="H311" s="49"/>
      <c r="I311" s="55"/>
      <c r="J311" s="57"/>
      <c r="K311" s="57"/>
      <c r="L311" s="57"/>
      <c r="M311" s="57"/>
      <c r="N311" s="81"/>
    </row>
    <row r="312" spans="1:14">
      <c r="A312" s="51" t="s">
        <v>5</v>
      </c>
      <c r="B312" s="74" t="s">
        <v>2641</v>
      </c>
      <c r="C312" s="51" t="s">
        <v>81</v>
      </c>
      <c r="H312" s="49"/>
      <c r="I312" s="74"/>
      <c r="J312" s="91"/>
      <c r="N312" s="81"/>
    </row>
    <row r="313" spans="1:14" outlineLevel="1">
      <c r="A313" s="51" t="s">
        <v>2724</v>
      </c>
      <c r="B313" s="74" t="s">
        <v>2642</v>
      </c>
      <c r="C313" s="51" t="s">
        <v>81</v>
      </c>
      <c r="H313" s="49"/>
      <c r="I313" s="74"/>
      <c r="J313" s="91"/>
      <c r="N313" s="81"/>
    </row>
    <row r="314" spans="1:14" outlineLevel="1">
      <c r="A314" s="51" t="s">
        <v>2725</v>
      </c>
      <c r="B314" s="74" t="s">
        <v>2643</v>
      </c>
      <c r="C314" s="51" t="s">
        <v>81</v>
      </c>
      <c r="H314" s="49"/>
      <c r="I314" s="74"/>
      <c r="J314" s="91"/>
      <c r="N314" s="81"/>
    </row>
    <row r="315" spans="1:14" outlineLevel="1">
      <c r="A315" s="51" t="s">
        <v>383</v>
      </c>
      <c r="B315" s="74"/>
      <c r="C315" s="91"/>
      <c r="H315" s="49"/>
      <c r="I315" s="74"/>
      <c r="J315" s="91"/>
      <c r="N315" s="81"/>
    </row>
    <row r="316" spans="1:14" outlineLevel="1">
      <c r="A316" s="51" t="s">
        <v>384</v>
      </c>
      <c r="B316" s="74"/>
      <c r="C316" s="91"/>
      <c r="H316" s="49"/>
      <c r="I316" s="74"/>
      <c r="J316" s="91"/>
      <c r="N316" s="81"/>
    </row>
    <row r="317" spans="1:14" outlineLevel="1">
      <c r="A317" s="51" t="s">
        <v>385</v>
      </c>
      <c r="B317" s="74"/>
      <c r="C317" s="91"/>
      <c r="H317" s="49"/>
      <c r="I317" s="74"/>
      <c r="J317" s="91"/>
      <c r="N317" s="81"/>
    </row>
    <row r="318" spans="1:14" outlineLevel="1">
      <c r="A318" s="51" t="s">
        <v>386</v>
      </c>
      <c r="B318" s="74"/>
      <c r="C318" s="91"/>
      <c r="H318" s="49"/>
      <c r="I318" s="74"/>
      <c r="J318" s="91"/>
      <c r="N318" s="81"/>
    </row>
    <row r="319" spans="1:14" ht="18.75">
      <c r="A319" s="63"/>
      <c r="B319" s="62" t="s">
        <v>78</v>
      </c>
      <c r="C319" s="63"/>
      <c r="D319" s="63"/>
      <c r="E319" s="63"/>
      <c r="F319" s="63"/>
      <c r="G319" s="64"/>
      <c r="H319" s="49"/>
      <c r="I319" s="55"/>
      <c r="J319" s="57"/>
      <c r="K319" s="57"/>
      <c r="L319" s="57"/>
      <c r="M319" s="57"/>
      <c r="N319" s="81"/>
    </row>
    <row r="320" spans="1:14" ht="15" customHeight="1" outlineLevel="1">
      <c r="A320" s="70"/>
      <c r="B320" s="71" t="s">
        <v>387</v>
      </c>
      <c r="C320" s="70"/>
      <c r="D320" s="70"/>
      <c r="E320" s="72"/>
      <c r="F320" s="73"/>
      <c r="G320" s="73"/>
      <c r="H320" s="49"/>
      <c r="L320" s="49"/>
      <c r="M320" s="49"/>
      <c r="N320" s="81"/>
    </row>
    <row r="321" spans="1:14" outlineLevel="1">
      <c r="A321" s="51" t="s">
        <v>388</v>
      </c>
      <c r="B321" s="66" t="s">
        <v>389</v>
      </c>
      <c r="C321" s="66"/>
      <c r="H321" s="49"/>
      <c r="I321" s="81"/>
      <c r="J321" s="81"/>
      <c r="K321" s="81"/>
      <c r="L321" s="81"/>
      <c r="M321" s="81"/>
      <c r="N321" s="81"/>
    </row>
    <row r="322" spans="1:14" outlineLevel="1">
      <c r="A322" s="51" t="s">
        <v>390</v>
      </c>
      <c r="B322" s="66" t="s">
        <v>391</v>
      </c>
      <c r="C322" s="66"/>
      <c r="H322" s="49"/>
      <c r="I322" s="81"/>
      <c r="J322" s="81"/>
      <c r="K322" s="81"/>
      <c r="L322" s="81"/>
      <c r="M322" s="81"/>
      <c r="N322" s="81"/>
    </row>
    <row r="323" spans="1:14" outlineLevel="1">
      <c r="A323" s="51" t="s">
        <v>392</v>
      </c>
      <c r="B323" s="66" t="s">
        <v>393</v>
      </c>
      <c r="C323" s="66"/>
      <c r="H323" s="49"/>
      <c r="I323" s="81"/>
      <c r="J323" s="81"/>
      <c r="K323" s="81"/>
      <c r="L323" s="81"/>
      <c r="M323" s="81"/>
      <c r="N323" s="81"/>
    </row>
    <row r="324" spans="1:14" outlineLevel="1">
      <c r="A324" s="51" t="s">
        <v>394</v>
      </c>
      <c r="B324" s="66" t="s">
        <v>395</v>
      </c>
      <c r="H324" s="49"/>
      <c r="I324" s="81"/>
      <c r="J324" s="81"/>
      <c r="K324" s="81"/>
      <c r="L324" s="81"/>
      <c r="M324" s="81"/>
      <c r="N324" s="81"/>
    </row>
    <row r="325" spans="1:14" outlineLevel="1">
      <c r="A325" s="51" t="s">
        <v>396</v>
      </c>
      <c r="B325" s="66" t="s">
        <v>397</v>
      </c>
      <c r="H325" s="49"/>
      <c r="I325" s="81"/>
      <c r="J325" s="81"/>
      <c r="K325" s="81"/>
      <c r="L325" s="81"/>
      <c r="M325" s="81"/>
      <c r="N325" s="81"/>
    </row>
    <row r="326" spans="1:14" outlineLevel="1">
      <c r="A326" s="51" t="s">
        <v>398</v>
      </c>
      <c r="B326" s="66" t="s">
        <v>399</v>
      </c>
      <c r="H326" s="49"/>
      <c r="I326" s="81"/>
      <c r="J326" s="81"/>
      <c r="K326" s="81"/>
      <c r="L326" s="81"/>
      <c r="M326" s="81"/>
      <c r="N326" s="81"/>
    </row>
    <row r="327" spans="1:14" outlineLevel="1">
      <c r="A327" s="51" t="s">
        <v>400</v>
      </c>
      <c r="B327" s="66" t="s">
        <v>401</v>
      </c>
      <c r="H327" s="49"/>
      <c r="I327" s="81"/>
      <c r="J327" s="81"/>
      <c r="K327" s="81"/>
      <c r="L327" s="81"/>
      <c r="M327" s="81"/>
      <c r="N327" s="81"/>
    </row>
    <row r="328" spans="1:14" outlineLevel="1">
      <c r="A328" s="51" t="s">
        <v>402</v>
      </c>
      <c r="B328" s="66" t="s">
        <v>403</v>
      </c>
      <c r="H328" s="49"/>
      <c r="I328" s="81"/>
      <c r="J328" s="81"/>
      <c r="K328" s="81"/>
      <c r="L328" s="81"/>
      <c r="M328" s="81"/>
      <c r="N328" s="81"/>
    </row>
    <row r="329" spans="1:14" outlineLevel="1">
      <c r="A329" s="51" t="s">
        <v>404</v>
      </c>
      <c r="B329" s="66" t="s">
        <v>405</v>
      </c>
      <c r="H329" s="49"/>
      <c r="I329" s="81"/>
      <c r="J329" s="81"/>
      <c r="K329" s="81"/>
      <c r="L329" s="81"/>
      <c r="M329" s="81"/>
      <c r="N329" s="81"/>
    </row>
    <row r="330" spans="1:14" outlineLevel="1">
      <c r="A330" s="51" t="s">
        <v>406</v>
      </c>
      <c r="B330" s="80" t="s">
        <v>407</v>
      </c>
      <c r="H330" s="49"/>
      <c r="I330" s="81"/>
      <c r="J330" s="81"/>
      <c r="K330" s="81"/>
      <c r="L330" s="81"/>
      <c r="M330" s="81"/>
      <c r="N330" s="81"/>
    </row>
    <row r="331" spans="1:14" outlineLevel="1">
      <c r="A331" s="51" t="s">
        <v>408</v>
      </c>
      <c r="B331" s="80" t="s">
        <v>407</v>
      </c>
      <c r="H331" s="49"/>
      <c r="I331" s="81"/>
      <c r="J331" s="81"/>
      <c r="K331" s="81"/>
      <c r="L331" s="81"/>
      <c r="M331" s="81"/>
      <c r="N331" s="81"/>
    </row>
    <row r="332" spans="1:14" outlineLevel="1">
      <c r="A332" s="51" t="s">
        <v>409</v>
      </c>
      <c r="B332" s="80" t="s">
        <v>407</v>
      </c>
      <c r="H332" s="49"/>
      <c r="I332" s="81"/>
      <c r="J332" s="81"/>
      <c r="K332" s="81"/>
      <c r="L332" s="81"/>
      <c r="M332" s="81"/>
      <c r="N332" s="81"/>
    </row>
    <row r="333" spans="1:14" outlineLevel="1">
      <c r="A333" s="51" t="s">
        <v>410</v>
      </c>
      <c r="B333" s="80" t="s">
        <v>407</v>
      </c>
      <c r="H333" s="49"/>
      <c r="I333" s="81"/>
      <c r="J333" s="81"/>
      <c r="K333" s="81"/>
      <c r="L333" s="81"/>
      <c r="M333" s="81"/>
      <c r="N333" s="81"/>
    </row>
    <row r="334" spans="1:14" outlineLevel="1">
      <c r="A334" s="51" t="s">
        <v>411</v>
      </c>
      <c r="B334" s="80" t="s">
        <v>407</v>
      </c>
      <c r="H334" s="49"/>
      <c r="I334" s="81"/>
      <c r="J334" s="81"/>
      <c r="K334" s="81"/>
      <c r="L334" s="81"/>
      <c r="M334" s="81"/>
      <c r="N334" s="81"/>
    </row>
    <row r="335" spans="1:14" outlineLevel="1">
      <c r="A335" s="51" t="s">
        <v>412</v>
      </c>
      <c r="B335" s="80" t="s">
        <v>407</v>
      </c>
      <c r="H335" s="49"/>
      <c r="I335" s="81"/>
      <c r="J335" s="81"/>
      <c r="K335" s="81"/>
      <c r="L335" s="81"/>
      <c r="M335" s="81"/>
      <c r="N335" s="81"/>
    </row>
    <row r="336" spans="1:14" outlineLevel="1">
      <c r="A336" s="51" t="s">
        <v>413</v>
      </c>
      <c r="B336" s="80" t="s">
        <v>407</v>
      </c>
      <c r="H336" s="49"/>
      <c r="I336" s="81"/>
      <c r="J336" s="81"/>
      <c r="K336" s="81"/>
      <c r="L336" s="81"/>
      <c r="M336" s="81"/>
      <c r="N336" s="81"/>
    </row>
    <row r="337" spans="1:14" outlineLevel="1">
      <c r="A337" s="51" t="s">
        <v>414</v>
      </c>
      <c r="B337" s="80" t="s">
        <v>407</v>
      </c>
      <c r="H337" s="49"/>
      <c r="I337" s="81"/>
      <c r="J337" s="81"/>
      <c r="K337" s="81"/>
      <c r="L337" s="81"/>
      <c r="M337" s="81"/>
      <c r="N337" s="81"/>
    </row>
    <row r="338" spans="1:14" outlineLevel="1">
      <c r="A338" s="51" t="s">
        <v>415</v>
      </c>
      <c r="B338" s="80" t="s">
        <v>407</v>
      </c>
      <c r="H338" s="49"/>
      <c r="I338" s="81"/>
      <c r="J338" s="81"/>
      <c r="K338" s="81"/>
      <c r="L338" s="81"/>
      <c r="M338" s="81"/>
      <c r="N338" s="81"/>
    </row>
    <row r="339" spans="1:14" outlineLevel="1">
      <c r="A339" s="51" t="s">
        <v>416</v>
      </c>
      <c r="B339" s="80" t="s">
        <v>407</v>
      </c>
      <c r="H339" s="49"/>
      <c r="I339" s="81"/>
      <c r="J339" s="81"/>
      <c r="K339" s="81"/>
      <c r="L339" s="81"/>
      <c r="M339" s="81"/>
      <c r="N339" s="81"/>
    </row>
    <row r="340" spans="1:14" outlineLevel="1">
      <c r="A340" s="51" t="s">
        <v>417</v>
      </c>
      <c r="B340" s="80" t="s">
        <v>407</v>
      </c>
      <c r="H340" s="49"/>
      <c r="I340" s="81"/>
      <c r="J340" s="81"/>
      <c r="K340" s="81"/>
      <c r="L340" s="81"/>
      <c r="M340" s="81"/>
      <c r="N340" s="81"/>
    </row>
    <row r="341" spans="1:14" outlineLevel="1">
      <c r="A341" s="51" t="s">
        <v>418</v>
      </c>
      <c r="B341" s="80" t="s">
        <v>407</v>
      </c>
      <c r="H341" s="49"/>
      <c r="I341" s="81"/>
      <c r="J341" s="81"/>
      <c r="K341" s="81"/>
      <c r="L341" s="81"/>
      <c r="M341" s="81"/>
      <c r="N341" s="81"/>
    </row>
    <row r="342" spans="1:14" outlineLevel="1">
      <c r="A342" s="51" t="s">
        <v>419</v>
      </c>
      <c r="B342" s="80" t="s">
        <v>407</v>
      </c>
      <c r="H342" s="49"/>
      <c r="I342" s="81"/>
      <c r="J342" s="81"/>
      <c r="K342" s="81"/>
      <c r="L342" s="81"/>
      <c r="M342" s="81"/>
      <c r="N342" s="81"/>
    </row>
    <row r="343" spans="1:14" outlineLevel="1">
      <c r="A343" s="51" t="s">
        <v>420</v>
      </c>
      <c r="B343" s="80" t="s">
        <v>407</v>
      </c>
      <c r="H343" s="49"/>
      <c r="I343" s="81"/>
      <c r="J343" s="81"/>
      <c r="K343" s="81"/>
      <c r="L343" s="81"/>
      <c r="M343" s="81"/>
      <c r="N343" s="81"/>
    </row>
    <row r="344" spans="1:14" outlineLevel="1">
      <c r="A344" s="51" t="s">
        <v>421</v>
      </c>
      <c r="B344" s="80" t="s">
        <v>407</v>
      </c>
      <c r="H344" s="49"/>
      <c r="I344" s="81"/>
      <c r="J344" s="81"/>
      <c r="K344" s="81"/>
      <c r="L344" s="81"/>
      <c r="M344" s="81"/>
      <c r="N344" s="81"/>
    </row>
    <row r="345" spans="1:14" outlineLevel="1">
      <c r="A345" s="51" t="s">
        <v>422</v>
      </c>
      <c r="B345" s="80" t="s">
        <v>407</v>
      </c>
      <c r="H345" s="49"/>
      <c r="I345" s="81"/>
      <c r="J345" s="81"/>
      <c r="K345" s="81"/>
      <c r="L345" s="81"/>
      <c r="M345" s="81"/>
      <c r="N345" s="81"/>
    </row>
    <row r="346" spans="1:14" outlineLevel="1">
      <c r="A346" s="51" t="s">
        <v>423</v>
      </c>
      <c r="B346" s="80" t="s">
        <v>407</v>
      </c>
      <c r="H346" s="49"/>
      <c r="I346" s="81"/>
      <c r="J346" s="81"/>
      <c r="K346" s="81"/>
      <c r="L346" s="81"/>
      <c r="M346" s="81"/>
      <c r="N346" s="81"/>
    </row>
    <row r="347" spans="1:14" outlineLevel="1">
      <c r="A347" s="51" t="s">
        <v>424</v>
      </c>
      <c r="B347" s="80" t="s">
        <v>407</v>
      </c>
      <c r="H347" s="49"/>
      <c r="I347" s="81"/>
      <c r="J347" s="81"/>
      <c r="K347" s="81"/>
      <c r="L347" s="81"/>
      <c r="M347" s="81"/>
      <c r="N347" s="81"/>
    </row>
    <row r="348" spans="1:14" outlineLevel="1">
      <c r="A348" s="51" t="s">
        <v>425</v>
      </c>
      <c r="B348" s="80" t="s">
        <v>407</v>
      </c>
      <c r="H348" s="49"/>
      <c r="I348" s="81"/>
      <c r="J348" s="81"/>
      <c r="K348" s="81"/>
      <c r="L348" s="81"/>
      <c r="M348" s="81"/>
      <c r="N348" s="81"/>
    </row>
    <row r="349" spans="1:14" outlineLevel="1">
      <c r="A349" s="51" t="s">
        <v>426</v>
      </c>
      <c r="B349" s="80" t="s">
        <v>407</v>
      </c>
      <c r="H349" s="49"/>
      <c r="I349" s="81"/>
      <c r="J349" s="81"/>
      <c r="K349" s="81"/>
      <c r="L349" s="81"/>
      <c r="M349" s="81"/>
      <c r="N349" s="81"/>
    </row>
    <row r="350" spans="1:14" outlineLevel="1">
      <c r="A350" s="51" t="s">
        <v>427</v>
      </c>
      <c r="B350" s="80" t="s">
        <v>407</v>
      </c>
      <c r="H350" s="49"/>
      <c r="I350" s="81"/>
      <c r="J350" s="81"/>
      <c r="K350" s="81"/>
      <c r="L350" s="81"/>
      <c r="M350" s="81"/>
      <c r="N350" s="81"/>
    </row>
    <row r="351" spans="1:14" outlineLevel="1">
      <c r="A351" s="51" t="s">
        <v>428</v>
      </c>
      <c r="B351" s="80" t="s">
        <v>407</v>
      </c>
      <c r="H351" s="49"/>
      <c r="I351" s="81"/>
      <c r="J351" s="81"/>
      <c r="K351" s="81"/>
      <c r="L351" s="81"/>
      <c r="M351" s="81"/>
      <c r="N351" s="81"/>
    </row>
    <row r="352" spans="1:14" outlineLevel="1">
      <c r="A352" s="51" t="s">
        <v>429</v>
      </c>
      <c r="B352" s="80" t="s">
        <v>407</v>
      </c>
      <c r="H352" s="49"/>
      <c r="I352" s="81"/>
      <c r="J352" s="81"/>
      <c r="K352" s="81"/>
      <c r="L352" s="81"/>
      <c r="M352" s="81"/>
      <c r="N352" s="81"/>
    </row>
    <row r="353" spans="1:14" outlineLevel="1">
      <c r="A353" s="51" t="s">
        <v>430</v>
      </c>
      <c r="B353" s="80" t="s">
        <v>407</v>
      </c>
      <c r="H353" s="49"/>
      <c r="I353" s="81"/>
      <c r="J353" s="81"/>
      <c r="K353" s="81"/>
      <c r="L353" s="81"/>
      <c r="M353" s="81"/>
      <c r="N353" s="81"/>
    </row>
    <row r="354" spans="1:14" outlineLevel="1">
      <c r="A354" s="51" t="s">
        <v>431</v>
      </c>
      <c r="B354" s="80" t="s">
        <v>407</v>
      </c>
      <c r="H354" s="49"/>
      <c r="I354" s="81"/>
      <c r="J354" s="81"/>
      <c r="K354" s="81"/>
      <c r="L354" s="81"/>
      <c r="M354" s="81"/>
      <c r="N354" s="81"/>
    </row>
    <row r="355" spans="1:14" outlineLevel="1">
      <c r="A355" s="51" t="s">
        <v>432</v>
      </c>
      <c r="B355" s="80" t="s">
        <v>407</v>
      </c>
      <c r="H355" s="49"/>
      <c r="I355" s="81"/>
      <c r="J355" s="81"/>
      <c r="K355" s="81"/>
      <c r="L355" s="81"/>
      <c r="M355" s="81"/>
      <c r="N355" s="81"/>
    </row>
    <row r="356" spans="1:14" outlineLevel="1">
      <c r="A356" s="51" t="s">
        <v>433</v>
      </c>
      <c r="B356" s="80" t="s">
        <v>407</v>
      </c>
      <c r="H356" s="49"/>
      <c r="I356" s="81"/>
      <c r="J356" s="81"/>
      <c r="K356" s="81"/>
      <c r="L356" s="81"/>
      <c r="M356" s="81"/>
      <c r="N356" s="81"/>
    </row>
    <row r="357" spans="1:14" outlineLevel="1">
      <c r="A357" s="51" t="s">
        <v>434</v>
      </c>
      <c r="B357" s="80" t="s">
        <v>407</v>
      </c>
      <c r="H357" s="49"/>
      <c r="I357" s="81"/>
      <c r="J357" s="81"/>
      <c r="K357" s="81"/>
      <c r="L357" s="81"/>
      <c r="M357" s="81"/>
      <c r="N357" s="81"/>
    </row>
    <row r="358" spans="1:14" outlineLevel="1">
      <c r="A358" s="51" t="s">
        <v>435</v>
      </c>
      <c r="B358" s="80" t="s">
        <v>407</v>
      </c>
      <c r="H358" s="49"/>
      <c r="I358" s="81"/>
      <c r="J358" s="81"/>
      <c r="K358" s="81"/>
      <c r="L358" s="81"/>
      <c r="M358" s="81"/>
      <c r="N358" s="81"/>
    </row>
    <row r="359" spans="1:14" outlineLevel="1">
      <c r="A359" s="51" t="s">
        <v>436</v>
      </c>
      <c r="B359" s="80" t="s">
        <v>407</v>
      </c>
      <c r="H359" s="49"/>
      <c r="I359" s="81"/>
      <c r="J359" s="81"/>
      <c r="K359" s="81"/>
      <c r="L359" s="81"/>
      <c r="M359" s="81"/>
      <c r="N359" s="81"/>
    </row>
    <row r="360" spans="1:14" outlineLevel="1">
      <c r="A360" s="51" t="s">
        <v>437</v>
      </c>
      <c r="B360" s="80" t="s">
        <v>407</v>
      </c>
      <c r="H360" s="49"/>
      <c r="I360" s="81"/>
      <c r="J360" s="81"/>
      <c r="K360" s="81"/>
      <c r="L360" s="81"/>
      <c r="M360" s="81"/>
      <c r="N360" s="81"/>
    </row>
    <row r="361" spans="1:14" outlineLevel="1">
      <c r="A361" s="51" t="s">
        <v>438</v>
      </c>
      <c r="B361" s="80" t="s">
        <v>407</v>
      </c>
      <c r="H361" s="49"/>
      <c r="I361" s="81"/>
      <c r="J361" s="81"/>
      <c r="K361" s="81"/>
      <c r="L361" s="81"/>
      <c r="M361" s="81"/>
      <c r="N361" s="81"/>
    </row>
    <row r="362" spans="1:14" outlineLevel="1">
      <c r="A362" s="51" t="s">
        <v>439</v>
      </c>
      <c r="B362" s="80" t="s">
        <v>407</v>
      </c>
      <c r="H362" s="49"/>
      <c r="I362" s="81"/>
      <c r="J362" s="81"/>
      <c r="K362" s="81"/>
      <c r="L362" s="81"/>
      <c r="M362" s="81"/>
      <c r="N362" s="81"/>
    </row>
    <row r="363" spans="1:14" outlineLevel="1">
      <c r="A363" s="51" t="s">
        <v>440</v>
      </c>
      <c r="B363" s="80" t="s">
        <v>407</v>
      </c>
      <c r="H363" s="49"/>
      <c r="I363" s="81"/>
      <c r="J363" s="81"/>
      <c r="K363" s="81"/>
      <c r="L363" s="81"/>
      <c r="M363" s="81"/>
      <c r="N363" s="81"/>
    </row>
    <row r="364" spans="1:14" outlineLevel="1">
      <c r="A364" s="51" t="s">
        <v>441</v>
      </c>
      <c r="B364" s="80" t="s">
        <v>407</v>
      </c>
      <c r="H364" s="49"/>
      <c r="I364" s="81"/>
      <c r="J364" s="81"/>
      <c r="K364" s="81"/>
      <c r="L364" s="81"/>
      <c r="M364" s="81"/>
      <c r="N364" s="81"/>
    </row>
    <row r="365" spans="1:14" outlineLevel="1">
      <c r="A365" s="51" t="s">
        <v>442</v>
      </c>
      <c r="B365" s="80" t="s">
        <v>407</v>
      </c>
      <c r="H365" s="49"/>
      <c r="I365" s="81"/>
      <c r="J365" s="81"/>
      <c r="K365" s="81"/>
      <c r="L365" s="81"/>
      <c r="M365" s="81"/>
      <c r="N365" s="81"/>
    </row>
    <row r="366" spans="1:14">
      <c r="H366" s="49"/>
      <c r="I366" s="81"/>
      <c r="J366" s="81"/>
      <c r="K366" s="81"/>
      <c r="L366" s="81"/>
      <c r="M366" s="81"/>
      <c r="N366" s="81"/>
    </row>
    <row r="367" spans="1:14">
      <c r="H367" s="49"/>
      <c r="I367" s="81"/>
      <c r="J367" s="81"/>
      <c r="K367" s="81"/>
      <c r="L367" s="81"/>
      <c r="M367" s="81"/>
      <c r="N367" s="81"/>
    </row>
    <row r="368" spans="1:14">
      <c r="H368" s="49"/>
      <c r="I368" s="81"/>
      <c r="J368" s="81"/>
      <c r="K368" s="81"/>
      <c r="L368" s="81"/>
      <c r="M368" s="81"/>
      <c r="N368" s="81"/>
    </row>
    <row r="369" spans="8:8" s="81" customFormat="1">
      <c r="H369" s="49"/>
    </row>
    <row r="370" spans="8:8" s="81" customFormat="1">
      <c r="H370" s="49"/>
    </row>
    <row r="371" spans="8:8" s="81" customFormat="1">
      <c r="H371" s="49"/>
    </row>
    <row r="372" spans="8:8" s="81" customFormat="1">
      <c r="H372" s="49"/>
    </row>
    <row r="373" spans="8:8" s="81" customFormat="1">
      <c r="H373" s="49"/>
    </row>
    <row r="374" spans="8:8" s="81" customFormat="1">
      <c r="H374" s="49"/>
    </row>
    <row r="375" spans="8:8" s="81" customFormat="1">
      <c r="H375" s="49"/>
    </row>
    <row r="376" spans="8:8" s="81" customFormat="1">
      <c r="H376" s="49"/>
    </row>
    <row r="377" spans="8:8" s="81" customFormat="1">
      <c r="H377" s="49"/>
    </row>
    <row r="378" spans="8:8" s="81" customFormat="1">
      <c r="H378" s="49"/>
    </row>
    <row r="379" spans="8:8" s="81" customFormat="1">
      <c r="H379" s="49"/>
    </row>
    <row r="380" spans="8:8" s="81" customFormat="1">
      <c r="H380" s="49"/>
    </row>
    <row r="381" spans="8:8" s="81" customFormat="1">
      <c r="H381" s="49"/>
    </row>
    <row r="382" spans="8:8" s="81" customFormat="1">
      <c r="H382" s="49"/>
    </row>
    <row r="383" spans="8:8" s="81" customFormat="1">
      <c r="H383" s="49"/>
    </row>
    <row r="384" spans="8:8" s="81" customFormat="1">
      <c r="H384" s="49"/>
    </row>
    <row r="385" spans="8:8" s="81" customFormat="1">
      <c r="H385" s="49"/>
    </row>
    <row r="386" spans="8:8" s="81" customFormat="1">
      <c r="H386" s="49"/>
    </row>
    <row r="387" spans="8:8" s="81" customFormat="1">
      <c r="H387" s="49"/>
    </row>
    <row r="388" spans="8:8" s="81" customFormat="1">
      <c r="H388" s="49"/>
    </row>
    <row r="389" spans="8:8" s="81" customFormat="1">
      <c r="H389" s="49"/>
    </row>
    <row r="390" spans="8:8" s="81" customFormat="1">
      <c r="H390" s="49"/>
    </row>
    <row r="391" spans="8:8" s="81" customFormat="1">
      <c r="H391" s="49"/>
    </row>
    <row r="392" spans="8:8" s="81" customFormat="1">
      <c r="H392" s="49"/>
    </row>
    <row r="393" spans="8:8" s="81" customFormat="1">
      <c r="H393" s="49"/>
    </row>
    <row r="394" spans="8:8" s="81" customFormat="1">
      <c r="H394" s="49"/>
    </row>
    <row r="395" spans="8:8" s="81" customFormat="1">
      <c r="H395" s="49"/>
    </row>
    <row r="396" spans="8:8" s="81" customFormat="1">
      <c r="H396" s="49"/>
    </row>
    <row r="397" spans="8:8" s="81" customFormat="1">
      <c r="H397" s="49"/>
    </row>
    <row r="398" spans="8:8" s="81" customFormat="1">
      <c r="H398" s="49"/>
    </row>
    <row r="399" spans="8:8" s="81" customFormat="1">
      <c r="H399" s="49"/>
    </row>
    <row r="400" spans="8:8" s="81" customFormat="1">
      <c r="H400" s="49"/>
    </row>
    <row r="401" spans="8:8" s="81" customFormat="1">
      <c r="H401" s="49"/>
    </row>
    <row r="402" spans="8:8" s="81" customFormat="1">
      <c r="H402" s="49"/>
    </row>
    <row r="403" spans="8:8" s="81" customFormat="1">
      <c r="H403" s="49"/>
    </row>
    <row r="404" spans="8:8" s="81" customFormat="1">
      <c r="H404" s="49"/>
    </row>
    <row r="405" spans="8:8" s="81" customFormat="1">
      <c r="H405" s="49"/>
    </row>
    <row r="406" spans="8:8" s="81" customFormat="1">
      <c r="H406" s="49"/>
    </row>
    <row r="407" spans="8:8" s="81" customFormat="1">
      <c r="H407" s="49"/>
    </row>
    <row r="408" spans="8:8" s="81" customFormat="1">
      <c r="H408" s="49"/>
    </row>
    <row r="409" spans="8:8" s="81" customFormat="1">
      <c r="H409" s="49"/>
    </row>
    <row r="410" spans="8:8" s="81" customFormat="1">
      <c r="H410" s="49"/>
    </row>
    <row r="411" spans="8:8" s="81" customFormat="1">
      <c r="H411" s="49"/>
    </row>
    <row r="412" spans="8:8" s="81" customFormat="1">
      <c r="H412" s="49"/>
    </row>
    <row r="413" spans="8:8" s="81" customFormat="1">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229" r:id="rId5" xr:uid="{DE7416D8-5BA5-4BB9-B5B6-3927EC7AB8DC}"/>
  </hyperlinks>
  <pageMargins left="0.70866141732283472" right="0.70866141732283472" top="0.74803149606299213" bottom="0.74803149606299213" header="0.31496062992125984" footer="0.31496062992125984"/>
  <pageSetup paperSize="9" fitToHeight="0" orientation="landscape" r:id="rId6"/>
  <headerFooter>
    <oddHeader>&amp;R&amp;G</oddHeader>
    <oddFooter>&amp;C_x000D_&amp;1#&amp;"Calibri"&amp;10&amp;K000000 Restricted - External</oddFooter>
  </headerFooter>
  <ignoredErrors>
    <ignoredError sqref="F58 F77" formula="1"/>
  </ignoredErrors>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c r="A1" s="48" t="s">
        <v>443</v>
      </c>
      <c r="B1" s="48"/>
      <c r="C1" s="49"/>
      <c r="D1" s="49"/>
      <c r="E1" s="49"/>
      <c r="F1" s="214" t="s">
        <v>2976</v>
      </c>
    </row>
    <row r="2" spans="1:7" ht="15.75" thickBot="1">
      <c r="A2" s="49"/>
      <c r="B2" s="49"/>
      <c r="C2" s="49"/>
      <c r="D2" s="49"/>
      <c r="E2" s="49"/>
      <c r="F2" s="49"/>
    </row>
    <row r="3" spans="1:7" ht="19.5" thickBot="1">
      <c r="A3" s="52"/>
      <c r="B3" s="53" t="s">
        <v>71</v>
      </c>
      <c r="C3" s="195" t="s">
        <v>1534</v>
      </c>
      <c r="D3" s="52"/>
      <c r="E3" s="52"/>
      <c r="F3" s="49"/>
      <c r="G3" s="52"/>
    </row>
    <row r="4" spans="1:7" ht="15.75" thickBot="1"/>
    <row r="5" spans="1:7" ht="18.75">
      <c r="A5" s="55"/>
      <c r="B5" s="56" t="s">
        <v>444</v>
      </c>
      <c r="C5" s="55"/>
      <c r="E5" s="57"/>
      <c r="F5" s="57"/>
    </row>
    <row r="6" spans="1:7">
      <c r="B6" s="117" t="s">
        <v>445</v>
      </c>
    </row>
    <row r="7" spans="1:7">
      <c r="B7" s="218" t="s">
        <v>446</v>
      </c>
    </row>
    <row r="8" spans="1:7" ht="15.75" thickBot="1">
      <c r="B8" s="219" t="s">
        <v>447</v>
      </c>
    </row>
    <row r="9" spans="1:7">
      <c r="B9" s="118"/>
    </row>
    <row r="10" spans="1:7" ht="37.5">
      <c r="A10" s="62" t="s">
        <v>79</v>
      </c>
      <c r="B10" s="62" t="s">
        <v>445</v>
      </c>
      <c r="C10" s="63"/>
      <c r="D10" s="63"/>
      <c r="E10" s="63"/>
      <c r="F10" s="63"/>
      <c r="G10" s="64"/>
    </row>
    <row r="11" spans="1:7" ht="15" customHeight="1">
      <c r="A11" s="70"/>
      <c r="B11" s="71" t="s">
        <v>448</v>
      </c>
      <c r="C11" s="70" t="s">
        <v>109</v>
      </c>
      <c r="D11" s="70"/>
      <c r="E11" s="70"/>
      <c r="F11" s="73" t="s">
        <v>449</v>
      </c>
      <c r="G11" s="73"/>
    </row>
    <row r="12" spans="1:7">
      <c r="A12" s="51" t="s">
        <v>450</v>
      </c>
      <c r="B12" s="51" t="s">
        <v>451</v>
      </c>
      <c r="C12" s="131">
        <v>5189.402</v>
      </c>
      <c r="F12" s="138">
        <f>IF($C$15=0,"",IF(C12="[for completion]","",C12/$C$15))</f>
        <v>1</v>
      </c>
    </row>
    <row r="13" spans="1:7">
      <c r="A13" s="51" t="s">
        <v>452</v>
      </c>
      <c r="B13" s="51" t="s">
        <v>453</v>
      </c>
      <c r="C13" s="131">
        <v>0</v>
      </c>
      <c r="F13" s="138">
        <f>IF($C$15=0,"",IF(C13="[for completion]","",C13/$C$15))</f>
        <v>0</v>
      </c>
    </row>
    <row r="14" spans="1:7">
      <c r="A14" s="51" t="s">
        <v>454</v>
      </c>
      <c r="B14" s="51" t="s">
        <v>138</v>
      </c>
      <c r="C14" s="131">
        <v>0</v>
      </c>
      <c r="F14" s="138">
        <f>IF($C$15=0,"",IF(C14="[for completion]","",C14/$C$15))</f>
        <v>0</v>
      </c>
    </row>
    <row r="15" spans="1:7">
      <c r="A15" s="51" t="s">
        <v>455</v>
      </c>
      <c r="B15" s="119" t="s">
        <v>140</v>
      </c>
      <c r="C15" s="131">
        <f>SUM(C12:C14)</f>
        <v>5189.402</v>
      </c>
      <c r="F15" s="126">
        <f>SUM(F12:F14)</f>
        <v>1</v>
      </c>
    </row>
    <row r="16" spans="1:7" outlineLevel="1">
      <c r="A16" s="51" t="s">
        <v>456</v>
      </c>
      <c r="B16" s="80" t="s">
        <v>457</v>
      </c>
      <c r="C16" s="131"/>
      <c r="F16" s="138">
        <f t="shared" ref="F16:F26" si="0">IF($C$15=0,"",IF(C16="[for completion]","",C16/$C$15))</f>
        <v>0</v>
      </c>
    </row>
    <row r="17" spans="1:7" outlineLevel="1">
      <c r="A17" s="51" t="s">
        <v>458</v>
      </c>
      <c r="B17" s="80" t="s">
        <v>1384</v>
      </c>
      <c r="C17" s="131"/>
      <c r="F17" s="138">
        <f t="shared" si="0"/>
        <v>0</v>
      </c>
    </row>
    <row r="18" spans="1:7" outlineLevel="1">
      <c r="A18" s="51" t="s">
        <v>459</v>
      </c>
      <c r="B18" s="80" t="s">
        <v>142</v>
      </c>
      <c r="C18" s="131"/>
      <c r="F18" s="138">
        <f t="shared" si="0"/>
        <v>0</v>
      </c>
    </row>
    <row r="19" spans="1:7" outlineLevel="1">
      <c r="A19" s="51" t="s">
        <v>460</v>
      </c>
      <c r="B19" s="80" t="s">
        <v>142</v>
      </c>
      <c r="C19" s="131"/>
      <c r="F19" s="138">
        <f t="shared" si="0"/>
        <v>0</v>
      </c>
    </row>
    <row r="20" spans="1:7" outlineLevel="1">
      <c r="A20" s="51" t="s">
        <v>461</v>
      </c>
      <c r="B20" s="80" t="s">
        <v>142</v>
      </c>
      <c r="C20" s="131"/>
      <c r="F20" s="138">
        <f t="shared" si="0"/>
        <v>0</v>
      </c>
    </row>
    <row r="21" spans="1:7" outlineLevel="1">
      <c r="A21" s="51" t="s">
        <v>462</v>
      </c>
      <c r="B21" s="80" t="s">
        <v>142</v>
      </c>
      <c r="C21" s="131"/>
      <c r="F21" s="138">
        <f t="shared" si="0"/>
        <v>0</v>
      </c>
    </row>
    <row r="22" spans="1:7" outlineLevel="1">
      <c r="A22" s="51" t="s">
        <v>463</v>
      </c>
      <c r="B22" s="80" t="s">
        <v>142</v>
      </c>
      <c r="C22" s="131"/>
      <c r="F22" s="138">
        <f t="shared" si="0"/>
        <v>0</v>
      </c>
    </row>
    <row r="23" spans="1:7" outlineLevel="1">
      <c r="A23" s="51" t="s">
        <v>464</v>
      </c>
      <c r="B23" s="80" t="s">
        <v>142</v>
      </c>
      <c r="C23" s="131"/>
      <c r="F23" s="138">
        <f t="shared" si="0"/>
        <v>0</v>
      </c>
    </row>
    <row r="24" spans="1:7" outlineLevel="1">
      <c r="A24" s="51" t="s">
        <v>465</v>
      </c>
      <c r="B24" s="80" t="s">
        <v>142</v>
      </c>
      <c r="C24" s="131"/>
      <c r="F24" s="138">
        <f t="shared" si="0"/>
        <v>0</v>
      </c>
    </row>
    <row r="25" spans="1:7" outlineLevel="1">
      <c r="A25" s="51" t="s">
        <v>466</v>
      </c>
      <c r="B25" s="80" t="s">
        <v>142</v>
      </c>
      <c r="C25" s="131"/>
      <c r="F25" s="138">
        <f t="shared" si="0"/>
        <v>0</v>
      </c>
    </row>
    <row r="26" spans="1:7" outlineLevel="1">
      <c r="A26" s="51" t="s">
        <v>467</v>
      </c>
      <c r="B26" s="80" t="s">
        <v>142</v>
      </c>
      <c r="C26" s="134"/>
      <c r="D26" s="81"/>
      <c r="E26" s="81"/>
      <c r="F26" s="138">
        <f t="shared" si="0"/>
        <v>0</v>
      </c>
    </row>
    <row r="27" spans="1:7" ht="15" customHeight="1">
      <c r="A27" s="70"/>
      <c r="B27" s="71" t="s">
        <v>468</v>
      </c>
      <c r="C27" s="70" t="s">
        <v>469</v>
      </c>
      <c r="D27" s="70" t="s">
        <v>470</v>
      </c>
      <c r="E27" s="72"/>
      <c r="F27" s="70" t="s">
        <v>471</v>
      </c>
      <c r="G27" s="73"/>
    </row>
    <row r="28" spans="1:7">
      <c r="A28" s="51" t="s">
        <v>472</v>
      </c>
      <c r="B28" s="51" t="s">
        <v>473</v>
      </c>
      <c r="C28" s="132">
        <v>45476</v>
      </c>
      <c r="D28" s="132" t="s">
        <v>1202</v>
      </c>
      <c r="F28" s="132">
        <f>IF(AND(C28="[For completion]",D28="[For completion]"),"[For completion]",SUM(C28:D28))</f>
        <v>45476</v>
      </c>
    </row>
    <row r="29" spans="1:7" outlineLevel="1">
      <c r="A29" s="51" t="s">
        <v>474</v>
      </c>
      <c r="B29" s="66" t="s">
        <v>475</v>
      </c>
      <c r="C29" s="132"/>
      <c r="D29" s="132"/>
      <c r="F29" s="132"/>
    </row>
    <row r="30" spans="1:7" outlineLevel="1">
      <c r="A30" s="51" t="s">
        <v>476</v>
      </c>
      <c r="B30" s="66" t="s">
        <v>477</v>
      </c>
      <c r="C30" s="132"/>
      <c r="D30" s="132"/>
      <c r="F30" s="132"/>
    </row>
    <row r="31" spans="1:7" outlineLevel="1">
      <c r="A31" s="51" t="s">
        <v>478</v>
      </c>
      <c r="B31" s="66"/>
    </row>
    <row r="32" spans="1:7" outlineLevel="1">
      <c r="A32" s="51" t="s">
        <v>479</v>
      </c>
      <c r="B32" s="66"/>
    </row>
    <row r="33" spans="1:7" outlineLevel="1">
      <c r="A33" s="51" t="s">
        <v>1573</v>
      </c>
      <c r="B33" s="66"/>
    </row>
    <row r="34" spans="1:7" outlineLevel="1">
      <c r="A34" s="51" t="s">
        <v>1574</v>
      </c>
      <c r="B34" s="66"/>
    </row>
    <row r="35" spans="1:7" ht="15" customHeight="1">
      <c r="A35" s="70"/>
      <c r="B35" s="71" t="s">
        <v>480</v>
      </c>
      <c r="C35" s="70" t="s">
        <v>481</v>
      </c>
      <c r="D35" s="70" t="s">
        <v>482</v>
      </c>
      <c r="E35" s="72"/>
      <c r="F35" s="73" t="s">
        <v>449</v>
      </c>
      <c r="G35" s="73"/>
    </row>
    <row r="36" spans="1:7">
      <c r="A36" s="51" t="s">
        <v>483</v>
      </c>
      <c r="B36" s="51" t="s">
        <v>484</v>
      </c>
      <c r="C36" s="126">
        <v>2.6900000000000001E-3</v>
      </c>
      <c r="D36" s="126">
        <v>0</v>
      </c>
      <c r="E36" s="146"/>
      <c r="F36" s="126">
        <v>2.6900000000000001E-3</v>
      </c>
    </row>
    <row r="37" spans="1:7" outlineLevel="1">
      <c r="A37" s="51" t="s">
        <v>485</v>
      </c>
      <c r="C37" s="126"/>
      <c r="D37" s="126"/>
      <c r="E37" s="146"/>
      <c r="F37" s="126"/>
    </row>
    <row r="38" spans="1:7" outlineLevel="1">
      <c r="A38" s="51" t="s">
        <v>486</v>
      </c>
      <c r="C38" s="126"/>
      <c r="D38" s="126"/>
      <c r="E38" s="146"/>
      <c r="F38" s="126"/>
    </row>
    <row r="39" spans="1:7" outlineLevel="1">
      <c r="A39" s="51" t="s">
        <v>487</v>
      </c>
      <c r="C39" s="126"/>
      <c r="D39" s="126"/>
      <c r="E39" s="146"/>
      <c r="F39" s="126"/>
    </row>
    <row r="40" spans="1:7" outlineLevel="1">
      <c r="A40" s="51" t="s">
        <v>488</v>
      </c>
      <c r="C40" s="126"/>
      <c r="D40" s="126"/>
      <c r="E40" s="146"/>
      <c r="F40" s="126"/>
    </row>
    <row r="41" spans="1:7" outlineLevel="1">
      <c r="A41" s="51" t="s">
        <v>489</v>
      </c>
      <c r="C41" s="126"/>
      <c r="D41" s="126"/>
      <c r="E41" s="146"/>
      <c r="F41" s="126"/>
    </row>
    <row r="42" spans="1:7" outlineLevel="1">
      <c r="A42" s="51" t="s">
        <v>490</v>
      </c>
      <c r="C42" s="126"/>
      <c r="D42" s="126"/>
      <c r="E42" s="146"/>
      <c r="F42" s="126"/>
    </row>
    <row r="43" spans="1:7" ht="15" customHeight="1">
      <c r="A43" s="70"/>
      <c r="B43" s="71" t="s">
        <v>491</v>
      </c>
      <c r="C43" s="70" t="s">
        <v>481</v>
      </c>
      <c r="D43" s="70" t="s">
        <v>482</v>
      </c>
      <c r="E43" s="72"/>
      <c r="F43" s="73" t="s">
        <v>449</v>
      </c>
      <c r="G43" s="73"/>
    </row>
    <row r="44" spans="1:7">
      <c r="A44" s="51" t="s">
        <v>492</v>
      </c>
      <c r="B44" s="93" t="s">
        <v>493</v>
      </c>
      <c r="C44" s="125">
        <f>SUM(C45:C71)</f>
        <v>0</v>
      </c>
      <c r="D44" s="125">
        <f>SUM(D45:D71)</f>
        <v>0</v>
      </c>
      <c r="E44" s="126"/>
      <c r="F44" s="125">
        <f>SUM(F45:F71)</f>
        <v>0</v>
      </c>
      <c r="G44" s="51"/>
    </row>
    <row r="45" spans="1:7">
      <c r="A45" s="51" t="s">
        <v>494</v>
      </c>
      <c r="B45" s="51" t="s">
        <v>495</v>
      </c>
      <c r="C45" s="126" t="s">
        <v>1202</v>
      </c>
      <c r="D45" s="126" t="s">
        <v>1202</v>
      </c>
      <c r="E45" s="126"/>
      <c r="F45" s="126" t="s">
        <v>81</v>
      </c>
      <c r="G45" s="51"/>
    </row>
    <row r="46" spans="1:7">
      <c r="A46" s="51" t="s">
        <v>496</v>
      </c>
      <c r="B46" s="51" t="s">
        <v>497</v>
      </c>
      <c r="C46" s="126" t="s">
        <v>1202</v>
      </c>
      <c r="D46" s="126" t="s">
        <v>1202</v>
      </c>
      <c r="E46" s="126"/>
      <c r="F46" s="126" t="s">
        <v>81</v>
      </c>
      <c r="G46" s="51"/>
    </row>
    <row r="47" spans="1:7">
      <c r="A47" s="51" t="s">
        <v>498</v>
      </c>
      <c r="B47" s="51" t="s">
        <v>499</v>
      </c>
      <c r="C47" s="126" t="s">
        <v>1202</v>
      </c>
      <c r="D47" s="126" t="s">
        <v>1202</v>
      </c>
      <c r="E47" s="126"/>
      <c r="F47" s="126" t="s">
        <v>81</v>
      </c>
      <c r="G47" s="51"/>
    </row>
    <row r="48" spans="1:7">
      <c r="A48" s="51" t="s">
        <v>500</v>
      </c>
      <c r="B48" s="51" t="s">
        <v>501</v>
      </c>
      <c r="C48" s="126" t="s">
        <v>1202</v>
      </c>
      <c r="D48" s="126" t="s">
        <v>1202</v>
      </c>
      <c r="E48" s="126"/>
      <c r="F48" s="126" t="s">
        <v>81</v>
      </c>
      <c r="G48" s="51"/>
    </row>
    <row r="49" spans="1:7">
      <c r="A49" s="51" t="s">
        <v>502</v>
      </c>
      <c r="B49" s="51" t="s">
        <v>503</v>
      </c>
      <c r="C49" s="126" t="s">
        <v>1202</v>
      </c>
      <c r="D49" s="126" t="s">
        <v>1202</v>
      </c>
      <c r="E49" s="126"/>
      <c r="F49" s="126" t="s">
        <v>81</v>
      </c>
      <c r="G49" s="51"/>
    </row>
    <row r="50" spans="1:7">
      <c r="A50" s="51" t="s">
        <v>504</v>
      </c>
      <c r="B50" s="51" t="s">
        <v>2273</v>
      </c>
      <c r="C50" s="126" t="s">
        <v>1202</v>
      </c>
      <c r="D50" s="126" t="s">
        <v>1202</v>
      </c>
      <c r="E50" s="126"/>
      <c r="F50" s="126" t="s">
        <v>81</v>
      </c>
      <c r="G50" s="51"/>
    </row>
    <row r="51" spans="1:7">
      <c r="A51" s="51" t="s">
        <v>505</v>
      </c>
      <c r="B51" s="51" t="s">
        <v>506</v>
      </c>
      <c r="C51" s="126" t="s">
        <v>1202</v>
      </c>
      <c r="D51" s="126" t="s">
        <v>1202</v>
      </c>
      <c r="E51" s="126"/>
      <c r="F51" s="126" t="s">
        <v>81</v>
      </c>
      <c r="G51" s="51"/>
    </row>
    <row r="52" spans="1:7">
      <c r="A52" s="51" t="s">
        <v>507</v>
      </c>
      <c r="B52" s="51" t="s">
        <v>508</v>
      </c>
      <c r="C52" s="126" t="s">
        <v>1202</v>
      </c>
      <c r="D52" s="126" t="s">
        <v>1202</v>
      </c>
      <c r="E52" s="126"/>
      <c r="F52" s="126" t="s">
        <v>81</v>
      </c>
      <c r="G52" s="51"/>
    </row>
    <row r="53" spans="1:7">
      <c r="A53" s="51" t="s">
        <v>509</v>
      </c>
      <c r="B53" s="51" t="s">
        <v>510</v>
      </c>
      <c r="C53" s="126" t="s">
        <v>1202</v>
      </c>
      <c r="D53" s="126" t="s">
        <v>1202</v>
      </c>
      <c r="E53" s="126"/>
      <c r="F53" s="126" t="s">
        <v>81</v>
      </c>
      <c r="G53" s="51"/>
    </row>
    <row r="54" spans="1:7">
      <c r="A54" s="51" t="s">
        <v>511</v>
      </c>
      <c r="B54" s="51" t="s">
        <v>512</v>
      </c>
      <c r="C54" s="126" t="s">
        <v>1202</v>
      </c>
      <c r="D54" s="126" t="s">
        <v>1202</v>
      </c>
      <c r="E54" s="126"/>
      <c r="F54" s="126" t="s">
        <v>81</v>
      </c>
      <c r="G54" s="51"/>
    </row>
    <row r="55" spans="1:7">
      <c r="A55" s="51" t="s">
        <v>513</v>
      </c>
      <c r="B55" s="51" t="s">
        <v>514</v>
      </c>
      <c r="C55" s="126" t="s">
        <v>1202</v>
      </c>
      <c r="D55" s="126" t="s">
        <v>1202</v>
      </c>
      <c r="E55" s="126"/>
      <c r="F55" s="126" t="s">
        <v>81</v>
      </c>
      <c r="G55" s="51"/>
    </row>
    <row r="56" spans="1:7">
      <c r="A56" s="51" t="s">
        <v>515</v>
      </c>
      <c r="B56" s="51" t="s">
        <v>516</v>
      </c>
      <c r="C56" s="126" t="s">
        <v>1202</v>
      </c>
      <c r="D56" s="126" t="s">
        <v>1202</v>
      </c>
      <c r="E56" s="126"/>
      <c r="F56" s="126" t="s">
        <v>81</v>
      </c>
      <c r="G56" s="51"/>
    </row>
    <row r="57" spans="1:7">
      <c r="A57" s="51" t="s">
        <v>517</v>
      </c>
      <c r="B57" s="51" t="s">
        <v>518</v>
      </c>
      <c r="C57" s="126" t="s">
        <v>1202</v>
      </c>
      <c r="D57" s="126" t="s">
        <v>1202</v>
      </c>
      <c r="E57" s="126"/>
      <c r="F57" s="126" t="s">
        <v>81</v>
      </c>
      <c r="G57" s="51"/>
    </row>
    <row r="58" spans="1:7">
      <c r="A58" s="51" t="s">
        <v>519</v>
      </c>
      <c r="B58" s="51" t="s">
        <v>520</v>
      </c>
      <c r="C58" s="126" t="s">
        <v>1202</v>
      </c>
      <c r="D58" s="126" t="s">
        <v>1202</v>
      </c>
      <c r="E58" s="126"/>
      <c r="F58" s="126" t="s">
        <v>81</v>
      </c>
      <c r="G58" s="51"/>
    </row>
    <row r="59" spans="1:7">
      <c r="A59" s="51" t="s">
        <v>521</v>
      </c>
      <c r="B59" s="51" t="s">
        <v>522</v>
      </c>
      <c r="C59" s="126" t="s">
        <v>1202</v>
      </c>
      <c r="D59" s="126" t="s">
        <v>1202</v>
      </c>
      <c r="E59" s="126"/>
      <c r="F59" s="126" t="s">
        <v>81</v>
      </c>
      <c r="G59" s="51"/>
    </row>
    <row r="60" spans="1:7">
      <c r="A60" s="51" t="s">
        <v>523</v>
      </c>
      <c r="B60" s="51" t="s">
        <v>3</v>
      </c>
      <c r="C60" s="126" t="s">
        <v>1202</v>
      </c>
      <c r="D60" s="126" t="s">
        <v>1202</v>
      </c>
      <c r="E60" s="126"/>
      <c r="F60" s="126" t="s">
        <v>81</v>
      </c>
      <c r="G60" s="51"/>
    </row>
    <row r="61" spans="1:7">
      <c r="A61" s="51" t="s">
        <v>524</v>
      </c>
      <c r="B61" s="51" t="s">
        <v>525</v>
      </c>
      <c r="C61" s="126" t="s">
        <v>1202</v>
      </c>
      <c r="D61" s="126" t="s">
        <v>1202</v>
      </c>
      <c r="E61" s="126"/>
      <c r="F61" s="126" t="s">
        <v>81</v>
      </c>
      <c r="G61" s="51"/>
    </row>
    <row r="62" spans="1:7">
      <c r="A62" s="51" t="s">
        <v>526</v>
      </c>
      <c r="B62" s="51" t="s">
        <v>527</v>
      </c>
      <c r="C62" s="126" t="s">
        <v>1202</v>
      </c>
      <c r="D62" s="126" t="s">
        <v>1202</v>
      </c>
      <c r="E62" s="126"/>
      <c r="F62" s="126" t="s">
        <v>81</v>
      </c>
      <c r="G62" s="51"/>
    </row>
    <row r="63" spans="1:7">
      <c r="A63" s="51" t="s">
        <v>528</v>
      </c>
      <c r="B63" s="51" t="s">
        <v>529</v>
      </c>
      <c r="C63" s="126" t="s">
        <v>1202</v>
      </c>
      <c r="D63" s="126" t="s">
        <v>1202</v>
      </c>
      <c r="E63" s="126"/>
      <c r="F63" s="126" t="s">
        <v>81</v>
      </c>
      <c r="G63" s="51"/>
    </row>
    <row r="64" spans="1:7">
      <c r="A64" s="51" t="s">
        <v>530</v>
      </c>
      <c r="B64" s="51" t="s">
        <v>531</v>
      </c>
      <c r="C64" s="126" t="s">
        <v>1202</v>
      </c>
      <c r="D64" s="126" t="s">
        <v>1202</v>
      </c>
      <c r="E64" s="126"/>
      <c r="F64" s="126" t="s">
        <v>81</v>
      </c>
      <c r="G64" s="51"/>
    </row>
    <row r="65" spans="1:7">
      <c r="A65" s="51" t="s">
        <v>532</v>
      </c>
      <c r="B65" s="51" t="s">
        <v>533</v>
      </c>
      <c r="C65" s="126" t="s">
        <v>1202</v>
      </c>
      <c r="D65" s="126" t="s">
        <v>1202</v>
      </c>
      <c r="E65" s="126"/>
      <c r="F65" s="126" t="s">
        <v>81</v>
      </c>
      <c r="G65" s="51"/>
    </row>
    <row r="66" spans="1:7">
      <c r="A66" s="51" t="s">
        <v>534</v>
      </c>
      <c r="B66" s="51" t="s">
        <v>535</v>
      </c>
      <c r="C66" s="126" t="s">
        <v>1202</v>
      </c>
      <c r="D66" s="126" t="s">
        <v>1202</v>
      </c>
      <c r="E66" s="126"/>
      <c r="F66" s="126" t="s">
        <v>81</v>
      </c>
      <c r="G66" s="51"/>
    </row>
    <row r="67" spans="1:7">
      <c r="A67" s="51" t="s">
        <v>536</v>
      </c>
      <c r="B67" s="51" t="s">
        <v>537</v>
      </c>
      <c r="C67" s="126" t="s">
        <v>1202</v>
      </c>
      <c r="D67" s="126" t="s">
        <v>1202</v>
      </c>
      <c r="E67" s="126"/>
      <c r="F67" s="126" t="s">
        <v>81</v>
      </c>
      <c r="G67" s="51"/>
    </row>
    <row r="68" spans="1:7">
      <c r="A68" s="51" t="s">
        <v>538</v>
      </c>
      <c r="B68" s="51" t="s">
        <v>539</v>
      </c>
      <c r="C68" s="126" t="s">
        <v>1202</v>
      </c>
      <c r="D68" s="126" t="s">
        <v>1202</v>
      </c>
      <c r="E68" s="126"/>
      <c r="F68" s="126" t="s">
        <v>81</v>
      </c>
      <c r="G68" s="51"/>
    </row>
    <row r="69" spans="1:7">
      <c r="A69" s="51" t="s">
        <v>540</v>
      </c>
      <c r="B69" s="51" t="s">
        <v>541</v>
      </c>
      <c r="C69" s="126" t="s">
        <v>1202</v>
      </c>
      <c r="D69" s="126" t="s">
        <v>1202</v>
      </c>
      <c r="E69" s="126"/>
      <c r="F69" s="126" t="s">
        <v>81</v>
      </c>
      <c r="G69" s="51"/>
    </row>
    <row r="70" spans="1:7">
      <c r="A70" s="51" t="s">
        <v>542</v>
      </c>
      <c r="B70" s="51" t="s">
        <v>543</v>
      </c>
      <c r="C70" s="126" t="s">
        <v>1202</v>
      </c>
      <c r="D70" s="126" t="s">
        <v>1202</v>
      </c>
      <c r="E70" s="126"/>
      <c r="F70" s="126" t="s">
        <v>81</v>
      </c>
      <c r="G70" s="51"/>
    </row>
    <row r="71" spans="1:7">
      <c r="A71" s="51" t="s">
        <v>544</v>
      </c>
      <c r="B71" s="51" t="s">
        <v>6</v>
      </c>
      <c r="C71" s="126" t="s">
        <v>1202</v>
      </c>
      <c r="D71" s="126" t="s">
        <v>1202</v>
      </c>
      <c r="E71" s="126"/>
      <c r="F71" s="126" t="s">
        <v>81</v>
      </c>
      <c r="G71" s="51"/>
    </row>
    <row r="72" spans="1:7">
      <c r="A72" s="51" t="s">
        <v>545</v>
      </c>
      <c r="B72" s="93" t="s">
        <v>308</v>
      </c>
      <c r="C72" s="125">
        <f>SUM(C73:C75)</f>
        <v>0</v>
      </c>
      <c r="D72" s="125">
        <f>SUM(D73:D75)</f>
        <v>0</v>
      </c>
      <c r="E72" s="126"/>
      <c r="F72" s="125">
        <f>SUM(F73:F75)</f>
        <v>0</v>
      </c>
      <c r="G72" s="51"/>
    </row>
    <row r="73" spans="1:7">
      <c r="A73" s="51" t="s">
        <v>547</v>
      </c>
      <c r="B73" s="51" t="s">
        <v>549</v>
      </c>
      <c r="C73" s="126" t="s">
        <v>1202</v>
      </c>
      <c r="D73" s="126" t="s">
        <v>1202</v>
      </c>
      <c r="E73" s="126"/>
      <c r="F73" s="126" t="s">
        <v>81</v>
      </c>
      <c r="G73" s="51"/>
    </row>
    <row r="74" spans="1:7">
      <c r="A74" s="51" t="s">
        <v>548</v>
      </c>
      <c r="B74" s="51" t="s">
        <v>551</v>
      </c>
      <c r="C74" s="126" t="s">
        <v>1202</v>
      </c>
      <c r="D74" s="126" t="s">
        <v>1202</v>
      </c>
      <c r="E74" s="126"/>
      <c r="F74" s="126" t="s">
        <v>81</v>
      </c>
      <c r="G74" s="51"/>
    </row>
    <row r="75" spans="1:7">
      <c r="A75" s="51" t="s">
        <v>550</v>
      </c>
      <c r="B75" s="51" t="s">
        <v>2</v>
      </c>
      <c r="C75" s="126" t="s">
        <v>1202</v>
      </c>
      <c r="D75" s="126" t="s">
        <v>1202</v>
      </c>
      <c r="E75" s="126"/>
      <c r="F75" s="126" t="s">
        <v>81</v>
      </c>
      <c r="G75" s="51"/>
    </row>
    <row r="76" spans="1:7">
      <c r="A76" s="51" t="s">
        <v>1528</v>
      </c>
      <c r="B76" s="93" t="s">
        <v>138</v>
      </c>
      <c r="C76" s="125">
        <f>SUM(C77:C87)</f>
        <v>1</v>
      </c>
      <c r="D76" s="125">
        <f>SUM(D77:D87)</f>
        <v>0</v>
      </c>
      <c r="E76" s="126"/>
      <c r="F76" s="125">
        <f>SUM(F77:F87)</f>
        <v>0</v>
      </c>
      <c r="G76" s="51"/>
    </row>
    <row r="77" spans="1:7">
      <c r="A77" s="51" t="s">
        <v>552</v>
      </c>
      <c r="B77" s="68" t="s">
        <v>310</v>
      </c>
      <c r="C77" s="126" t="s">
        <v>1202</v>
      </c>
      <c r="D77" s="126" t="s">
        <v>1202</v>
      </c>
      <c r="E77" s="126"/>
      <c r="F77" s="126" t="s">
        <v>81</v>
      </c>
      <c r="G77" s="51"/>
    </row>
    <row r="78" spans="1:7">
      <c r="A78" s="51" t="s">
        <v>553</v>
      </c>
      <c r="B78" s="51" t="s">
        <v>546</v>
      </c>
      <c r="C78" s="126">
        <v>1</v>
      </c>
      <c r="D78" s="126">
        <v>0</v>
      </c>
      <c r="E78" s="126"/>
      <c r="F78" s="126" t="s">
        <v>81</v>
      </c>
      <c r="G78" s="51"/>
    </row>
    <row r="79" spans="1:7">
      <c r="A79" s="51" t="s">
        <v>554</v>
      </c>
      <c r="B79" s="68" t="s">
        <v>312</v>
      </c>
      <c r="C79" s="126" t="s">
        <v>1202</v>
      </c>
      <c r="D79" s="126" t="s">
        <v>1202</v>
      </c>
      <c r="E79" s="126"/>
      <c r="F79" s="126" t="s">
        <v>81</v>
      </c>
      <c r="G79" s="51"/>
    </row>
    <row r="80" spans="1:7">
      <c r="A80" s="51" t="s">
        <v>555</v>
      </c>
      <c r="B80" s="68" t="s">
        <v>314</v>
      </c>
      <c r="C80" s="126" t="s">
        <v>1202</v>
      </c>
      <c r="D80" s="126" t="s">
        <v>1202</v>
      </c>
      <c r="E80" s="126"/>
      <c r="F80" s="126" t="s">
        <v>81</v>
      </c>
      <c r="G80" s="51"/>
    </row>
    <row r="81" spans="1:7">
      <c r="A81" s="51" t="s">
        <v>556</v>
      </c>
      <c r="B81" s="68" t="s">
        <v>12</v>
      </c>
      <c r="C81" s="126" t="s">
        <v>1202</v>
      </c>
      <c r="D81" s="126" t="s">
        <v>1202</v>
      </c>
      <c r="E81" s="126"/>
      <c r="F81" s="126" t="s">
        <v>81</v>
      </c>
      <c r="G81" s="51"/>
    </row>
    <row r="82" spans="1:7">
      <c r="A82" s="51" t="s">
        <v>557</v>
      </c>
      <c r="B82" s="68" t="s">
        <v>317</v>
      </c>
      <c r="C82" s="126" t="s">
        <v>1202</v>
      </c>
      <c r="D82" s="126" t="s">
        <v>1202</v>
      </c>
      <c r="E82" s="126"/>
      <c r="F82" s="126" t="s">
        <v>81</v>
      </c>
      <c r="G82" s="51"/>
    </row>
    <row r="83" spans="1:7">
      <c r="A83" s="51" t="s">
        <v>558</v>
      </c>
      <c r="B83" s="68" t="s">
        <v>319</v>
      </c>
      <c r="C83" s="126" t="s">
        <v>1202</v>
      </c>
      <c r="D83" s="126" t="s">
        <v>1202</v>
      </c>
      <c r="E83" s="126"/>
      <c r="F83" s="126" t="s">
        <v>81</v>
      </c>
      <c r="G83" s="51"/>
    </row>
    <row r="84" spans="1:7">
      <c r="A84" s="51" t="s">
        <v>559</v>
      </c>
      <c r="B84" s="68" t="s">
        <v>321</v>
      </c>
      <c r="C84" s="126" t="s">
        <v>1202</v>
      </c>
      <c r="D84" s="126" t="s">
        <v>1202</v>
      </c>
      <c r="E84" s="126"/>
      <c r="F84" s="126" t="s">
        <v>81</v>
      </c>
      <c r="G84" s="51"/>
    </row>
    <row r="85" spans="1:7">
      <c r="A85" s="51" t="s">
        <v>560</v>
      </c>
      <c r="B85" s="68" t="s">
        <v>323</v>
      </c>
      <c r="C85" s="126" t="s">
        <v>1202</v>
      </c>
      <c r="D85" s="126" t="s">
        <v>1202</v>
      </c>
      <c r="E85" s="126"/>
      <c r="F85" s="126" t="s">
        <v>81</v>
      </c>
      <c r="G85" s="51"/>
    </row>
    <row r="86" spans="1:7">
      <c r="A86" s="51" t="s">
        <v>561</v>
      </c>
      <c r="B86" s="68" t="s">
        <v>325</v>
      </c>
      <c r="C86" s="126" t="s">
        <v>1202</v>
      </c>
      <c r="D86" s="126" t="s">
        <v>1202</v>
      </c>
      <c r="E86" s="126"/>
      <c r="F86" s="126" t="s">
        <v>81</v>
      </c>
      <c r="G86" s="51"/>
    </row>
    <row r="87" spans="1:7">
      <c r="A87" s="51" t="s">
        <v>562</v>
      </c>
      <c r="B87" s="68" t="s">
        <v>138</v>
      </c>
      <c r="C87" s="126" t="s">
        <v>1202</v>
      </c>
      <c r="D87" s="126" t="s">
        <v>1202</v>
      </c>
      <c r="E87" s="126"/>
      <c r="F87" s="126" t="s">
        <v>81</v>
      </c>
      <c r="G87" s="51"/>
    </row>
    <row r="88" spans="1:7" outlineLevel="1">
      <c r="A88" s="51" t="s">
        <v>563</v>
      </c>
      <c r="B88" s="80" t="s">
        <v>142</v>
      </c>
      <c r="C88" s="126"/>
      <c r="D88" s="126"/>
      <c r="E88" s="126"/>
      <c r="F88" s="126"/>
      <c r="G88" s="51"/>
    </row>
    <row r="89" spans="1:7" outlineLevel="1">
      <c r="A89" s="51" t="s">
        <v>564</v>
      </c>
      <c r="B89" s="80" t="s">
        <v>142</v>
      </c>
      <c r="C89" s="126"/>
      <c r="D89" s="126"/>
      <c r="E89" s="126"/>
      <c r="F89" s="126"/>
      <c r="G89" s="51"/>
    </row>
    <row r="90" spans="1:7" outlineLevel="1">
      <c r="A90" s="51" t="s">
        <v>565</v>
      </c>
      <c r="B90" s="80" t="s">
        <v>142</v>
      </c>
      <c r="C90" s="126"/>
      <c r="D90" s="126"/>
      <c r="E90" s="126"/>
      <c r="F90" s="126"/>
      <c r="G90" s="51"/>
    </row>
    <row r="91" spans="1:7" outlineLevel="1">
      <c r="A91" s="51" t="s">
        <v>566</v>
      </c>
      <c r="B91" s="80" t="s">
        <v>142</v>
      </c>
      <c r="C91" s="126"/>
      <c r="D91" s="126"/>
      <c r="E91" s="126"/>
      <c r="F91" s="126"/>
      <c r="G91" s="51"/>
    </row>
    <row r="92" spans="1:7" outlineLevel="1">
      <c r="A92" s="51" t="s">
        <v>567</v>
      </c>
      <c r="B92" s="80" t="s">
        <v>142</v>
      </c>
      <c r="C92" s="126"/>
      <c r="D92" s="126"/>
      <c r="E92" s="126"/>
      <c r="F92" s="126"/>
      <c r="G92" s="51"/>
    </row>
    <row r="93" spans="1:7" outlineLevel="1">
      <c r="A93" s="51" t="s">
        <v>568</v>
      </c>
      <c r="B93" s="80" t="s">
        <v>142</v>
      </c>
      <c r="C93" s="126"/>
      <c r="D93" s="126"/>
      <c r="E93" s="126"/>
      <c r="F93" s="126"/>
      <c r="G93" s="51"/>
    </row>
    <row r="94" spans="1:7" outlineLevel="1">
      <c r="A94" s="51" t="s">
        <v>569</v>
      </c>
      <c r="B94" s="80" t="s">
        <v>142</v>
      </c>
      <c r="C94" s="126"/>
      <c r="D94" s="126"/>
      <c r="E94" s="126"/>
      <c r="F94" s="126"/>
      <c r="G94" s="51"/>
    </row>
    <row r="95" spans="1:7" outlineLevel="1">
      <c r="A95" s="51" t="s">
        <v>570</v>
      </c>
      <c r="B95" s="80" t="s">
        <v>142</v>
      </c>
      <c r="C95" s="126"/>
      <c r="D95" s="126"/>
      <c r="E95" s="126"/>
      <c r="F95" s="126"/>
      <c r="G95" s="51"/>
    </row>
    <row r="96" spans="1:7" outlineLevel="1">
      <c r="A96" s="51" t="s">
        <v>571</v>
      </c>
      <c r="B96" s="80" t="s">
        <v>142</v>
      </c>
      <c r="C96" s="126"/>
      <c r="D96" s="126"/>
      <c r="E96" s="126"/>
      <c r="F96" s="126"/>
      <c r="G96" s="51"/>
    </row>
    <row r="97" spans="1:7" outlineLevel="1">
      <c r="A97" s="51" t="s">
        <v>572</v>
      </c>
      <c r="B97" s="80" t="s">
        <v>142</v>
      </c>
      <c r="C97" s="126"/>
      <c r="D97" s="126"/>
      <c r="E97" s="126"/>
      <c r="F97" s="126"/>
      <c r="G97" s="51"/>
    </row>
    <row r="98" spans="1:7" ht="15" customHeight="1">
      <c r="A98" s="70"/>
      <c r="B98" s="136" t="s">
        <v>1539</v>
      </c>
      <c r="C98" s="70" t="s">
        <v>481</v>
      </c>
      <c r="D98" s="70" t="s">
        <v>482</v>
      </c>
      <c r="E98" s="72"/>
      <c r="F98" s="73" t="s">
        <v>449</v>
      </c>
      <c r="G98" s="73"/>
    </row>
    <row r="99" spans="1:7">
      <c r="A99" s="51" t="s">
        <v>573</v>
      </c>
      <c r="B99" s="68" t="s">
        <v>3076</v>
      </c>
      <c r="C99" s="126">
        <v>0.20268</v>
      </c>
      <c r="D99" s="126" t="s">
        <v>1202</v>
      </c>
      <c r="E99" s="126"/>
      <c r="F99" s="126">
        <v>0.20268</v>
      </c>
      <c r="G99" s="51"/>
    </row>
    <row r="100" spans="1:7">
      <c r="A100" s="51" t="s">
        <v>575</v>
      </c>
      <c r="B100" s="68" t="s">
        <v>3077</v>
      </c>
      <c r="C100" s="126">
        <v>0.12255000000000001</v>
      </c>
      <c r="D100" s="126" t="s">
        <v>1202</v>
      </c>
      <c r="E100" s="126"/>
      <c r="F100" s="126">
        <v>0.12255000000000001</v>
      </c>
      <c r="G100" s="51"/>
    </row>
    <row r="101" spans="1:7">
      <c r="A101" s="51" t="s">
        <v>576</v>
      </c>
      <c r="B101" s="68" t="s">
        <v>3078</v>
      </c>
      <c r="C101" s="126">
        <v>0.10814</v>
      </c>
      <c r="D101" s="126" t="s">
        <v>1202</v>
      </c>
      <c r="E101" s="126"/>
      <c r="F101" s="126">
        <v>0.10814</v>
      </c>
      <c r="G101" s="51"/>
    </row>
    <row r="102" spans="1:7">
      <c r="A102" s="51" t="s">
        <v>577</v>
      </c>
      <c r="B102" s="68" t="s">
        <v>3079</v>
      </c>
      <c r="C102" s="126">
        <v>9.0219999999999995E-2</v>
      </c>
      <c r="D102" s="126" t="s">
        <v>1202</v>
      </c>
      <c r="E102" s="126"/>
      <c r="F102" s="126">
        <v>9.0219999999999995E-2</v>
      </c>
      <c r="G102" s="51"/>
    </row>
    <row r="103" spans="1:7">
      <c r="A103" s="51" t="s">
        <v>578</v>
      </c>
      <c r="B103" s="68" t="s">
        <v>3080</v>
      </c>
      <c r="C103" s="126">
        <v>8.2989999999999994E-2</v>
      </c>
      <c r="D103" s="126" t="s">
        <v>1202</v>
      </c>
      <c r="E103" s="126"/>
      <c r="F103" s="126">
        <v>8.2989999999999994E-2</v>
      </c>
      <c r="G103" s="51"/>
    </row>
    <row r="104" spans="1:7">
      <c r="A104" s="51" t="s">
        <v>579</v>
      </c>
      <c r="B104" s="68" t="s">
        <v>3081</v>
      </c>
      <c r="C104" s="126">
        <v>6.9620000000000001E-2</v>
      </c>
      <c r="D104" s="126" t="s">
        <v>1202</v>
      </c>
      <c r="E104" s="126"/>
      <c r="F104" s="126">
        <v>6.9620000000000001E-2</v>
      </c>
      <c r="G104" s="51"/>
    </row>
    <row r="105" spans="1:7">
      <c r="A105" s="51" t="s">
        <v>580</v>
      </c>
      <c r="B105" s="68" t="s">
        <v>3082</v>
      </c>
      <c r="C105" s="126">
        <v>6.6890000000000005E-2</v>
      </c>
      <c r="D105" s="126" t="s">
        <v>1202</v>
      </c>
      <c r="E105" s="126"/>
      <c r="F105" s="126">
        <v>6.6890000000000005E-2</v>
      </c>
      <c r="G105" s="51"/>
    </row>
    <row r="106" spans="1:7">
      <c r="A106" s="51" t="s">
        <v>581</v>
      </c>
      <c r="B106" s="68" t="s">
        <v>3083</v>
      </c>
      <c r="C106" s="126">
        <v>6.6500000000000004E-2</v>
      </c>
      <c r="D106" s="126" t="s">
        <v>1202</v>
      </c>
      <c r="E106" s="126"/>
      <c r="F106" s="126">
        <v>6.6500000000000004E-2</v>
      </c>
      <c r="G106" s="51"/>
    </row>
    <row r="107" spans="1:7">
      <c r="A107" s="51" t="s">
        <v>582</v>
      </c>
      <c r="B107" s="68" t="s">
        <v>3084</v>
      </c>
      <c r="C107" s="126">
        <v>5.9830000000000001E-2</v>
      </c>
      <c r="D107" s="126" t="s">
        <v>1202</v>
      </c>
      <c r="E107" s="126"/>
      <c r="F107" s="126">
        <v>5.9830000000000001E-2</v>
      </c>
      <c r="G107" s="51"/>
    </row>
    <row r="108" spans="1:7">
      <c r="A108" s="51" t="s">
        <v>583</v>
      </c>
      <c r="B108" s="68" t="s">
        <v>3085</v>
      </c>
      <c r="C108" s="126">
        <v>4.6330000000000003E-2</v>
      </c>
      <c r="D108" s="126" t="s">
        <v>1202</v>
      </c>
      <c r="E108" s="126"/>
      <c r="F108" s="126">
        <v>4.6330000000000003E-2</v>
      </c>
      <c r="G108" s="51"/>
    </row>
    <row r="109" spans="1:7">
      <c r="A109" s="51" t="s">
        <v>584</v>
      </c>
      <c r="B109" s="68" t="s">
        <v>3086</v>
      </c>
      <c r="C109" s="126">
        <v>4.3540000000000002E-2</v>
      </c>
      <c r="D109" s="126" t="s">
        <v>1202</v>
      </c>
      <c r="E109" s="126"/>
      <c r="F109" s="126">
        <v>4.3540000000000002E-2</v>
      </c>
      <c r="G109" s="51"/>
    </row>
    <row r="110" spans="1:7">
      <c r="A110" s="51" t="s">
        <v>585</v>
      </c>
      <c r="B110" s="68" t="s">
        <v>3087</v>
      </c>
      <c r="C110" s="126">
        <v>4.07E-2</v>
      </c>
      <c r="D110" s="126" t="s">
        <v>1202</v>
      </c>
      <c r="E110" s="126"/>
      <c r="F110" s="126">
        <v>4.07E-2</v>
      </c>
      <c r="G110" s="51"/>
    </row>
    <row r="111" spans="1:7">
      <c r="A111" s="51" t="s">
        <v>586</v>
      </c>
      <c r="B111" s="68"/>
      <c r="C111" s="126"/>
      <c r="D111" s="126"/>
      <c r="E111" s="126"/>
      <c r="F111" s="126"/>
      <c r="G111" s="51"/>
    </row>
    <row r="112" spans="1:7">
      <c r="A112" s="51" t="s">
        <v>587</v>
      </c>
      <c r="B112" s="68"/>
      <c r="C112" s="126"/>
      <c r="D112" s="126"/>
      <c r="E112" s="126"/>
      <c r="F112" s="126"/>
      <c r="G112" s="51"/>
    </row>
    <row r="113" spans="1:7">
      <c r="A113" s="51" t="s">
        <v>588</v>
      </c>
      <c r="B113" s="68"/>
      <c r="C113" s="126"/>
      <c r="D113" s="126"/>
      <c r="E113" s="126"/>
      <c r="F113" s="126"/>
      <c r="G113" s="51"/>
    </row>
    <row r="114" spans="1:7">
      <c r="A114" s="51" t="s">
        <v>589</v>
      </c>
      <c r="B114" s="68"/>
      <c r="C114" s="126"/>
      <c r="D114" s="126"/>
      <c r="E114" s="126"/>
      <c r="F114" s="126"/>
      <c r="G114" s="51"/>
    </row>
    <row r="115" spans="1:7">
      <c r="A115" s="51" t="s">
        <v>590</v>
      </c>
      <c r="B115" s="68"/>
      <c r="C115" s="126"/>
      <c r="D115" s="126"/>
      <c r="E115" s="126"/>
      <c r="F115" s="126"/>
      <c r="G115" s="51"/>
    </row>
    <row r="116" spans="1:7">
      <c r="A116" s="51" t="s">
        <v>591</v>
      </c>
      <c r="B116" s="68"/>
      <c r="C116" s="126"/>
      <c r="D116" s="126"/>
      <c r="E116" s="126"/>
      <c r="F116" s="126"/>
      <c r="G116" s="51"/>
    </row>
    <row r="117" spans="1:7">
      <c r="A117" s="51" t="s">
        <v>592</v>
      </c>
      <c r="B117" s="68"/>
      <c r="C117" s="126"/>
      <c r="D117" s="126"/>
      <c r="E117" s="126"/>
      <c r="F117" s="126"/>
      <c r="G117" s="51"/>
    </row>
    <row r="118" spans="1:7">
      <c r="A118" s="51" t="s">
        <v>593</v>
      </c>
      <c r="B118" s="68"/>
      <c r="C118" s="126"/>
      <c r="D118" s="126"/>
      <c r="E118" s="126"/>
      <c r="F118" s="126"/>
      <c r="G118" s="51"/>
    </row>
    <row r="119" spans="1:7">
      <c r="A119" s="51" t="s">
        <v>594</v>
      </c>
      <c r="B119" s="68"/>
      <c r="C119" s="126"/>
      <c r="D119" s="126"/>
      <c r="E119" s="126"/>
      <c r="F119" s="126"/>
      <c r="G119" s="51"/>
    </row>
    <row r="120" spans="1:7">
      <c r="A120" s="51" t="s">
        <v>595</v>
      </c>
      <c r="B120" s="68"/>
      <c r="C120" s="126"/>
      <c r="D120" s="126"/>
      <c r="E120" s="126"/>
      <c r="F120" s="126"/>
      <c r="G120" s="51"/>
    </row>
    <row r="121" spans="1:7">
      <c r="A121" s="51" t="s">
        <v>596</v>
      </c>
      <c r="B121" s="68"/>
      <c r="C121" s="126"/>
      <c r="D121" s="126"/>
      <c r="E121" s="126"/>
      <c r="F121" s="126"/>
      <c r="G121" s="51"/>
    </row>
    <row r="122" spans="1:7">
      <c r="A122" s="51" t="s">
        <v>597</v>
      </c>
      <c r="B122" s="68"/>
      <c r="C122" s="126"/>
      <c r="D122" s="126"/>
      <c r="E122" s="126"/>
      <c r="F122" s="126"/>
      <c r="G122" s="51"/>
    </row>
    <row r="123" spans="1:7">
      <c r="A123" s="51" t="s">
        <v>598</v>
      </c>
      <c r="B123" s="68"/>
      <c r="C123" s="126"/>
      <c r="D123" s="126"/>
      <c r="E123" s="126"/>
      <c r="F123" s="126"/>
      <c r="G123" s="51"/>
    </row>
    <row r="124" spans="1:7">
      <c r="A124" s="51" t="s">
        <v>599</v>
      </c>
      <c r="B124" s="68"/>
      <c r="C124" s="126"/>
      <c r="D124" s="126"/>
      <c r="E124" s="126"/>
      <c r="F124" s="126"/>
      <c r="G124" s="51"/>
    </row>
    <row r="125" spans="1:7">
      <c r="A125" s="51" t="s">
        <v>600</v>
      </c>
      <c r="B125" s="68"/>
      <c r="C125" s="126"/>
      <c r="D125" s="126"/>
      <c r="E125" s="126"/>
      <c r="F125" s="126"/>
      <c r="G125" s="51"/>
    </row>
    <row r="126" spans="1:7">
      <c r="A126" s="51" t="s">
        <v>601</v>
      </c>
      <c r="B126" s="68"/>
      <c r="C126" s="126"/>
      <c r="D126" s="126"/>
      <c r="E126" s="126"/>
      <c r="F126" s="126"/>
      <c r="G126" s="51"/>
    </row>
    <row r="127" spans="1:7">
      <c r="A127" s="51" t="s">
        <v>602</v>
      </c>
      <c r="B127" s="68"/>
      <c r="C127" s="126"/>
      <c r="D127" s="126"/>
      <c r="E127" s="126"/>
      <c r="F127" s="126"/>
      <c r="G127" s="51"/>
    </row>
    <row r="128" spans="1:7">
      <c r="A128" s="51" t="s">
        <v>603</v>
      </c>
      <c r="B128" s="68"/>
      <c r="C128" s="126"/>
      <c r="D128" s="126"/>
      <c r="E128" s="126"/>
      <c r="F128" s="126"/>
      <c r="G128" s="51"/>
    </row>
    <row r="129" spans="1:7">
      <c r="A129" s="51" t="s">
        <v>604</v>
      </c>
      <c r="B129" s="68"/>
      <c r="C129" s="126"/>
      <c r="D129" s="126"/>
      <c r="E129" s="126"/>
      <c r="F129" s="126"/>
      <c r="G129" s="51"/>
    </row>
    <row r="130" spans="1:7">
      <c r="A130" s="51" t="s">
        <v>1502</v>
      </c>
      <c r="B130" s="68"/>
      <c r="C130" s="126"/>
      <c r="D130" s="126"/>
      <c r="E130" s="126"/>
      <c r="F130" s="126"/>
      <c r="G130" s="51"/>
    </row>
    <row r="131" spans="1:7">
      <c r="A131" s="51" t="s">
        <v>1503</v>
      </c>
      <c r="B131" s="68"/>
      <c r="C131" s="126"/>
      <c r="D131" s="126"/>
      <c r="E131" s="126"/>
      <c r="F131" s="126"/>
      <c r="G131" s="51"/>
    </row>
    <row r="132" spans="1:7">
      <c r="A132" s="51" t="s">
        <v>1504</v>
      </c>
      <c r="B132" s="68"/>
      <c r="C132" s="126"/>
      <c r="D132" s="126"/>
      <c r="E132" s="126"/>
      <c r="F132" s="126"/>
      <c r="G132" s="51"/>
    </row>
    <row r="133" spans="1:7">
      <c r="A133" s="51" t="s">
        <v>1505</v>
      </c>
      <c r="B133" s="68"/>
      <c r="C133" s="126"/>
      <c r="D133" s="126"/>
      <c r="E133" s="126"/>
      <c r="F133" s="126"/>
      <c r="G133" s="51"/>
    </row>
    <row r="134" spans="1:7">
      <c r="A134" s="51" t="s">
        <v>1506</v>
      </c>
      <c r="B134" s="68"/>
      <c r="C134" s="126"/>
      <c r="D134" s="126"/>
      <c r="E134" s="126"/>
      <c r="F134" s="126"/>
      <c r="G134" s="51"/>
    </row>
    <row r="135" spans="1:7">
      <c r="A135" s="51" t="s">
        <v>1507</v>
      </c>
      <c r="B135" s="68"/>
      <c r="C135" s="126"/>
      <c r="D135" s="126"/>
      <c r="E135" s="126"/>
      <c r="F135" s="126"/>
      <c r="G135" s="51"/>
    </row>
    <row r="136" spans="1:7">
      <c r="A136" s="51" t="s">
        <v>1508</v>
      </c>
      <c r="B136" s="68"/>
      <c r="C136" s="126"/>
      <c r="D136" s="126"/>
      <c r="E136" s="126"/>
      <c r="F136" s="126"/>
      <c r="G136" s="51"/>
    </row>
    <row r="137" spans="1:7">
      <c r="A137" s="51" t="s">
        <v>1509</v>
      </c>
      <c r="B137" s="68"/>
      <c r="C137" s="126"/>
      <c r="D137" s="126"/>
      <c r="E137" s="126"/>
      <c r="F137" s="126"/>
      <c r="G137" s="51"/>
    </row>
    <row r="138" spans="1:7">
      <c r="A138" s="51" t="s">
        <v>1510</v>
      </c>
      <c r="B138" s="68"/>
      <c r="C138" s="126"/>
      <c r="D138" s="126"/>
      <c r="E138" s="126"/>
      <c r="F138" s="126"/>
      <c r="G138" s="51"/>
    </row>
    <row r="139" spans="1:7">
      <c r="A139" s="51" t="s">
        <v>1511</v>
      </c>
      <c r="B139" s="68"/>
      <c r="C139" s="126"/>
      <c r="D139" s="126"/>
      <c r="E139" s="126"/>
      <c r="F139" s="126"/>
      <c r="G139" s="51"/>
    </row>
    <row r="140" spans="1:7">
      <c r="A140" s="51" t="s">
        <v>1512</v>
      </c>
      <c r="B140" s="68"/>
      <c r="C140" s="126"/>
      <c r="D140" s="126"/>
      <c r="E140" s="126"/>
      <c r="F140" s="126"/>
      <c r="G140" s="51"/>
    </row>
    <row r="141" spans="1:7">
      <c r="A141" s="51" t="s">
        <v>1513</v>
      </c>
      <c r="B141" s="68"/>
      <c r="C141" s="126"/>
      <c r="D141" s="126"/>
      <c r="E141" s="126"/>
      <c r="F141" s="126"/>
      <c r="G141" s="51"/>
    </row>
    <row r="142" spans="1:7">
      <c r="A142" s="51" t="s">
        <v>1514</v>
      </c>
      <c r="B142" s="68"/>
      <c r="C142" s="126"/>
      <c r="D142" s="126"/>
      <c r="E142" s="126"/>
      <c r="F142" s="126"/>
      <c r="G142" s="51"/>
    </row>
    <row r="143" spans="1:7">
      <c r="A143" s="51" t="s">
        <v>1515</v>
      </c>
      <c r="B143" s="68"/>
      <c r="C143" s="126"/>
      <c r="D143" s="126"/>
      <c r="E143" s="126"/>
      <c r="F143" s="126"/>
      <c r="G143" s="51"/>
    </row>
    <row r="144" spans="1:7">
      <c r="A144" s="51" t="s">
        <v>1516</v>
      </c>
      <c r="B144" s="68"/>
      <c r="C144" s="126"/>
      <c r="D144" s="126"/>
      <c r="E144" s="126"/>
      <c r="F144" s="126"/>
      <c r="G144" s="51"/>
    </row>
    <row r="145" spans="1:7">
      <c r="A145" s="51" t="s">
        <v>1517</v>
      </c>
      <c r="B145" s="68"/>
      <c r="C145" s="126"/>
      <c r="D145" s="126"/>
      <c r="E145" s="126"/>
      <c r="F145" s="126"/>
      <c r="G145" s="51"/>
    </row>
    <row r="146" spans="1:7">
      <c r="A146" s="51" t="s">
        <v>1518</v>
      </c>
      <c r="B146" s="68"/>
      <c r="C146" s="126"/>
      <c r="D146" s="126"/>
      <c r="E146" s="126"/>
      <c r="F146" s="126"/>
      <c r="G146" s="51"/>
    </row>
    <row r="147" spans="1:7">
      <c r="A147" s="51" t="s">
        <v>1519</v>
      </c>
      <c r="B147" s="68"/>
      <c r="C147" s="126"/>
      <c r="D147" s="126"/>
      <c r="E147" s="126"/>
      <c r="F147" s="126"/>
      <c r="G147" s="51"/>
    </row>
    <row r="148" spans="1:7">
      <c r="A148" s="51" t="s">
        <v>1520</v>
      </c>
      <c r="B148" s="68"/>
      <c r="C148" s="126"/>
      <c r="D148" s="126"/>
      <c r="E148" s="126"/>
      <c r="F148" s="126"/>
      <c r="G148" s="51"/>
    </row>
    <row r="149" spans="1:7" ht="15" customHeight="1">
      <c r="A149" s="70"/>
      <c r="B149" s="71" t="s">
        <v>605</v>
      </c>
      <c r="C149" s="70" t="s">
        <v>481</v>
      </c>
      <c r="D149" s="70" t="s">
        <v>482</v>
      </c>
      <c r="E149" s="72"/>
      <c r="F149" s="73" t="s">
        <v>449</v>
      </c>
      <c r="G149" s="73"/>
    </row>
    <row r="150" spans="1:7">
      <c r="A150" s="51" t="s">
        <v>606</v>
      </c>
      <c r="B150" s="51" t="s">
        <v>607</v>
      </c>
      <c r="C150" s="126">
        <v>0.28788999999999998</v>
      </c>
      <c r="D150" s="126" t="s">
        <v>1202</v>
      </c>
      <c r="E150" s="127"/>
      <c r="F150" s="126">
        <v>0.28788999999999998</v>
      </c>
    </row>
    <row r="151" spans="1:7">
      <c r="A151" s="51" t="s">
        <v>608</v>
      </c>
      <c r="B151" s="51" t="s">
        <v>609</v>
      </c>
      <c r="C151" s="126">
        <v>0.71211000000000002</v>
      </c>
      <c r="D151" s="126" t="s">
        <v>1202</v>
      </c>
      <c r="E151" s="127"/>
      <c r="F151" s="126">
        <v>0.71211000000000002</v>
      </c>
    </row>
    <row r="152" spans="1:7">
      <c r="A152" s="51" t="s">
        <v>610</v>
      </c>
      <c r="B152" s="51" t="s">
        <v>138</v>
      </c>
      <c r="C152" s="126">
        <v>0</v>
      </c>
      <c r="D152" s="126" t="s">
        <v>1202</v>
      </c>
      <c r="E152" s="127"/>
      <c r="F152" s="126" t="s">
        <v>81</v>
      </c>
    </row>
    <row r="153" spans="1:7" outlineLevel="1">
      <c r="A153" s="51" t="s">
        <v>611</v>
      </c>
      <c r="C153" s="126"/>
      <c r="D153" s="126"/>
      <c r="E153" s="127"/>
      <c r="F153" s="126"/>
    </row>
    <row r="154" spans="1:7" outlineLevel="1">
      <c r="A154" s="51" t="s">
        <v>612</v>
      </c>
      <c r="C154" s="126"/>
      <c r="D154" s="126"/>
      <c r="E154" s="127"/>
      <c r="F154" s="126"/>
    </row>
    <row r="155" spans="1:7" outlineLevel="1">
      <c r="A155" s="51" t="s">
        <v>613</v>
      </c>
      <c r="C155" s="126"/>
      <c r="D155" s="126"/>
      <c r="E155" s="127"/>
      <c r="F155" s="126"/>
    </row>
    <row r="156" spans="1:7" outlineLevel="1">
      <c r="A156" s="51" t="s">
        <v>614</v>
      </c>
      <c r="C156" s="126"/>
      <c r="D156" s="126"/>
      <c r="E156" s="127"/>
      <c r="F156" s="126"/>
    </row>
    <row r="157" spans="1:7" outlineLevel="1">
      <c r="A157" s="51" t="s">
        <v>615</v>
      </c>
      <c r="C157" s="126"/>
      <c r="D157" s="126"/>
      <c r="E157" s="127"/>
      <c r="F157" s="126"/>
    </row>
    <row r="158" spans="1:7" outlineLevel="1">
      <c r="A158" s="51" t="s">
        <v>616</v>
      </c>
      <c r="C158" s="126"/>
      <c r="D158" s="126"/>
      <c r="E158" s="127"/>
      <c r="F158" s="126"/>
    </row>
    <row r="159" spans="1:7" ht="15" customHeight="1">
      <c r="A159" s="70"/>
      <c r="B159" s="71" t="s">
        <v>617</v>
      </c>
      <c r="C159" s="70" t="s">
        <v>481</v>
      </c>
      <c r="D159" s="70" t="s">
        <v>482</v>
      </c>
      <c r="E159" s="72"/>
      <c r="F159" s="73" t="s">
        <v>449</v>
      </c>
      <c r="G159" s="73"/>
    </row>
    <row r="160" spans="1:7">
      <c r="A160" s="51" t="s">
        <v>618</v>
      </c>
      <c r="B160" s="51" t="s">
        <v>619</v>
      </c>
      <c r="C160" s="126">
        <v>0.22278000000000001</v>
      </c>
      <c r="D160" s="126" t="s">
        <v>1202</v>
      </c>
      <c r="E160" s="127"/>
      <c r="F160" s="126">
        <v>0.22278000000000001</v>
      </c>
    </row>
    <row r="161" spans="1:7">
      <c r="A161" s="51" t="s">
        <v>620</v>
      </c>
      <c r="B161" s="51" t="s">
        <v>621</v>
      </c>
      <c r="C161" s="126">
        <v>0.77722000000000002</v>
      </c>
      <c r="D161" s="126" t="s">
        <v>1202</v>
      </c>
      <c r="E161" s="127"/>
      <c r="F161" s="126">
        <v>0.77722000000000002</v>
      </c>
    </row>
    <row r="162" spans="1:7">
      <c r="A162" s="51" t="s">
        <v>622</v>
      </c>
      <c r="B162" s="51" t="s">
        <v>138</v>
      </c>
      <c r="C162" s="126" t="s">
        <v>1202</v>
      </c>
      <c r="D162" s="126" t="s">
        <v>1202</v>
      </c>
      <c r="E162" s="127"/>
      <c r="F162" s="126">
        <v>0</v>
      </c>
    </row>
    <row r="163" spans="1:7" outlineLevel="1">
      <c r="A163" s="51" t="s">
        <v>623</v>
      </c>
      <c r="E163" s="49"/>
    </row>
    <row r="164" spans="1:7" outlineLevel="1">
      <c r="A164" s="51" t="s">
        <v>624</v>
      </c>
      <c r="E164" s="49"/>
    </row>
    <row r="165" spans="1:7" outlineLevel="1">
      <c r="A165" s="51" t="s">
        <v>625</v>
      </c>
      <c r="E165" s="49"/>
    </row>
    <row r="166" spans="1:7" outlineLevel="1">
      <c r="A166" s="51" t="s">
        <v>626</v>
      </c>
      <c r="E166" s="49"/>
    </row>
    <row r="167" spans="1:7" outlineLevel="1">
      <c r="A167" s="51" t="s">
        <v>627</v>
      </c>
      <c r="E167" s="49"/>
    </row>
    <row r="168" spans="1:7" outlineLevel="1">
      <c r="A168" s="51" t="s">
        <v>628</v>
      </c>
      <c r="E168" s="49"/>
    </row>
    <row r="169" spans="1:7" ht="15" customHeight="1">
      <c r="A169" s="70"/>
      <c r="B169" s="71" t="s">
        <v>629</v>
      </c>
      <c r="C169" s="70" t="s">
        <v>481</v>
      </c>
      <c r="D169" s="70" t="s">
        <v>482</v>
      </c>
      <c r="E169" s="72"/>
      <c r="F169" s="73" t="s">
        <v>449</v>
      </c>
      <c r="G169" s="73"/>
    </row>
    <row r="170" spans="1:7">
      <c r="A170" s="51" t="s">
        <v>630</v>
      </c>
      <c r="B170" s="47" t="s">
        <v>631</v>
      </c>
      <c r="C170" s="126">
        <v>0</v>
      </c>
      <c r="D170" s="126" t="s">
        <v>1202</v>
      </c>
      <c r="E170" s="127"/>
      <c r="F170" s="126">
        <v>0</v>
      </c>
    </row>
    <row r="171" spans="1:7">
      <c r="A171" s="51" t="s">
        <v>632</v>
      </c>
      <c r="B171" s="47" t="s">
        <v>3031</v>
      </c>
      <c r="C171" s="126">
        <v>5.7770000000000002E-2</v>
      </c>
      <c r="D171" s="126" t="s">
        <v>1202</v>
      </c>
      <c r="E171" s="127"/>
      <c r="F171" s="126">
        <v>5.7770000000000002E-2</v>
      </c>
    </row>
    <row r="172" spans="1:7">
      <c r="A172" s="51" t="s">
        <v>634</v>
      </c>
      <c r="B172" s="47" t="s">
        <v>3032</v>
      </c>
      <c r="C172" s="126">
        <v>4.3029999999999999E-2</v>
      </c>
      <c r="D172" s="126" t="s">
        <v>1202</v>
      </c>
      <c r="E172" s="126"/>
      <c r="F172" s="126">
        <v>4.3029999999999999E-2</v>
      </c>
    </row>
    <row r="173" spans="1:7">
      <c r="A173" s="51" t="s">
        <v>636</v>
      </c>
      <c r="B173" s="47" t="s">
        <v>3033</v>
      </c>
      <c r="C173" s="126">
        <v>0.17293</v>
      </c>
      <c r="D173" s="126" t="s">
        <v>1202</v>
      </c>
      <c r="E173" s="126"/>
      <c r="F173" s="126">
        <v>0.17293</v>
      </c>
    </row>
    <row r="174" spans="1:7">
      <c r="A174" s="51" t="s">
        <v>638</v>
      </c>
      <c r="B174" s="47" t="s">
        <v>3034</v>
      </c>
      <c r="C174" s="126">
        <v>0.72626999999999997</v>
      </c>
      <c r="D174" s="126" t="s">
        <v>1202</v>
      </c>
      <c r="E174" s="126"/>
      <c r="F174" s="126">
        <v>0.72626999999999997</v>
      </c>
    </row>
    <row r="175" spans="1:7" outlineLevel="1">
      <c r="A175" s="51" t="s">
        <v>640</v>
      </c>
      <c r="B175" s="66"/>
      <c r="C175" s="126"/>
      <c r="D175" s="126"/>
      <c r="E175" s="126"/>
      <c r="F175" s="126"/>
    </row>
    <row r="176" spans="1:7" outlineLevel="1">
      <c r="A176" s="51" t="s">
        <v>641</v>
      </c>
      <c r="B176" s="66"/>
      <c r="C176" s="126"/>
      <c r="D176" s="126"/>
      <c r="E176" s="126"/>
      <c r="F176" s="126"/>
    </row>
    <row r="177" spans="1:7" outlineLevel="1">
      <c r="A177" s="51" t="s">
        <v>642</v>
      </c>
      <c r="B177" s="47"/>
      <c r="C177" s="126"/>
      <c r="D177" s="126"/>
      <c r="E177" s="126"/>
      <c r="F177" s="126"/>
    </row>
    <row r="178" spans="1:7" outlineLevel="1">
      <c r="A178" s="51" t="s">
        <v>643</v>
      </c>
      <c r="B178" s="47"/>
      <c r="C178" s="126"/>
      <c r="D178" s="126"/>
      <c r="E178" s="126"/>
      <c r="F178" s="126"/>
    </row>
    <row r="179" spans="1:7" ht="15" customHeight="1">
      <c r="A179" s="70"/>
      <c r="B179" s="136" t="s">
        <v>644</v>
      </c>
      <c r="C179" s="70" t="s">
        <v>481</v>
      </c>
      <c r="D179" s="70" t="s">
        <v>482</v>
      </c>
      <c r="E179" s="70"/>
      <c r="F179" s="70" t="s">
        <v>449</v>
      </c>
      <c r="G179" s="73"/>
    </row>
    <row r="180" spans="1:7">
      <c r="A180" s="51" t="s">
        <v>645</v>
      </c>
      <c r="B180" s="51" t="s">
        <v>646</v>
      </c>
      <c r="C180" s="183">
        <v>0</v>
      </c>
      <c r="D180" s="183">
        <v>0</v>
      </c>
      <c r="E180" s="127"/>
      <c r="F180" s="183">
        <v>0</v>
      </c>
    </row>
    <row r="181" spans="1:7" outlineLevel="1">
      <c r="A181" s="51" t="s">
        <v>2645</v>
      </c>
      <c r="B181" s="120" t="s">
        <v>2644</v>
      </c>
      <c r="C181" s="183">
        <v>0</v>
      </c>
      <c r="D181" s="183">
        <v>0</v>
      </c>
      <c r="E181" s="127"/>
      <c r="F181" s="183">
        <v>0</v>
      </c>
    </row>
    <row r="182" spans="1:7" outlineLevel="1">
      <c r="A182" s="51" t="s">
        <v>647</v>
      </c>
      <c r="B182" s="121"/>
      <c r="C182" s="126"/>
      <c r="D182" s="126"/>
      <c r="E182" s="127"/>
      <c r="F182" s="126"/>
    </row>
    <row r="183" spans="1:7" outlineLevel="1">
      <c r="A183" s="51" t="s">
        <v>648</v>
      </c>
      <c r="B183" s="121"/>
      <c r="C183" s="126"/>
      <c r="D183" s="126"/>
      <c r="E183" s="127"/>
      <c r="F183" s="126"/>
    </row>
    <row r="184" spans="1:7" outlineLevel="1">
      <c r="A184" s="51" t="s">
        <v>649</v>
      </c>
      <c r="B184" s="121"/>
      <c r="C184" s="126"/>
      <c r="D184" s="126"/>
      <c r="E184" s="127"/>
      <c r="F184" s="126"/>
    </row>
    <row r="185" spans="1:7" ht="18.75">
      <c r="A185" s="122"/>
      <c r="B185" s="123" t="s">
        <v>446</v>
      </c>
      <c r="C185" s="122"/>
      <c r="D185" s="122"/>
      <c r="E185" s="122"/>
      <c r="F185" s="124"/>
      <c r="G185" s="124"/>
    </row>
    <row r="186" spans="1:7" ht="15" customHeight="1">
      <c r="A186" s="70"/>
      <c r="B186" s="71" t="s">
        <v>650</v>
      </c>
      <c r="C186" s="70" t="s">
        <v>651</v>
      </c>
      <c r="D186" s="70" t="s">
        <v>652</v>
      </c>
      <c r="E186" s="72"/>
      <c r="F186" s="70" t="s">
        <v>481</v>
      </c>
      <c r="G186" s="70" t="s">
        <v>653</v>
      </c>
    </row>
    <row r="187" spans="1:7">
      <c r="A187" s="51" t="s">
        <v>654</v>
      </c>
      <c r="B187" s="68" t="s">
        <v>655</v>
      </c>
      <c r="C187" s="131">
        <v>114.11297632</v>
      </c>
      <c r="E187" s="65"/>
      <c r="F187" s="83"/>
      <c r="G187" s="83"/>
    </row>
    <row r="188" spans="1:7">
      <c r="A188" s="65"/>
      <c r="B188" s="94"/>
      <c r="C188" s="65"/>
      <c r="D188" s="65"/>
      <c r="E188" s="65"/>
      <c r="F188" s="83"/>
      <c r="G188" s="83"/>
    </row>
    <row r="189" spans="1:7">
      <c r="B189" s="68" t="s">
        <v>656</v>
      </c>
      <c r="C189" s="65"/>
      <c r="D189" s="65"/>
      <c r="E189" s="65"/>
      <c r="F189" s="83"/>
      <c r="G189" s="83"/>
    </row>
    <row r="190" spans="1:7">
      <c r="A190" s="51" t="s">
        <v>657</v>
      </c>
      <c r="B190" s="68" t="s">
        <v>3088</v>
      </c>
      <c r="C190" s="131">
        <v>5.0620000000000003</v>
      </c>
      <c r="D190" s="132">
        <v>2833</v>
      </c>
      <c r="E190" s="65"/>
      <c r="F190" s="138">
        <f>IF($C$214=0,"",IF(C190="[for completion]","",IF(C190="","",C190/$C$214)))</f>
        <v>9.7544976770922104E-4</v>
      </c>
      <c r="G190" s="138">
        <f>IF($D$214=0,"",IF(D190="[for completion]","",IF(D190="","",D190/$D$214)))</f>
        <v>6.2296596006684843E-2</v>
      </c>
    </row>
    <row r="191" spans="1:7">
      <c r="A191" s="51" t="s">
        <v>658</v>
      </c>
      <c r="B191" s="68" t="s">
        <v>3089</v>
      </c>
      <c r="C191" s="131">
        <v>14.122999999999999</v>
      </c>
      <c r="D191" s="132">
        <v>1886</v>
      </c>
      <c r="E191" s="65"/>
      <c r="F191" s="138">
        <f t="shared" ref="F191:F213" si="1">IF($C$214=0,"",IF(C191="[for completion]","",IF(C191="","",C191/$C$214)))</f>
        <v>2.7215087059180815E-3</v>
      </c>
      <c r="G191" s="138">
        <f t="shared" ref="G191:G213" si="2">IF($D$214=0,"",IF(D191="[for completion]","",IF(D191="","",D191/$D$214)))</f>
        <v>4.1472425015392736E-2</v>
      </c>
    </row>
    <row r="192" spans="1:7">
      <c r="A192" s="51" t="s">
        <v>659</v>
      </c>
      <c r="B192" s="68" t="s">
        <v>3090</v>
      </c>
      <c r="C192" s="131">
        <v>92.625</v>
      </c>
      <c r="D192" s="132">
        <v>5283</v>
      </c>
      <c r="E192" s="65"/>
      <c r="F192" s="138">
        <f t="shared" si="1"/>
        <v>1.7848880824588423E-2</v>
      </c>
      <c r="G192" s="138">
        <f t="shared" si="2"/>
        <v>0.11617116720907732</v>
      </c>
    </row>
    <row r="193" spans="1:7">
      <c r="A193" s="51" t="s">
        <v>660</v>
      </c>
      <c r="B193" s="68" t="s">
        <v>3091</v>
      </c>
      <c r="C193" s="131">
        <v>272.63600000000002</v>
      </c>
      <c r="D193" s="132">
        <v>7359</v>
      </c>
      <c r="E193" s="65"/>
      <c r="F193" s="138">
        <f t="shared" si="1"/>
        <v>5.2537084723265744E-2</v>
      </c>
      <c r="G193" s="138">
        <f t="shared" si="2"/>
        <v>0.16182162019526783</v>
      </c>
    </row>
    <row r="194" spans="1:7">
      <c r="A194" s="51" t="s">
        <v>661</v>
      </c>
      <c r="B194" s="68" t="s">
        <v>3092</v>
      </c>
      <c r="C194" s="131">
        <v>331.959</v>
      </c>
      <c r="D194" s="132">
        <v>5385</v>
      </c>
      <c r="E194" s="65"/>
      <c r="F194" s="138">
        <f t="shared" si="1"/>
        <v>6.3968654571115238E-2</v>
      </c>
      <c r="G194" s="138">
        <f t="shared" si="2"/>
        <v>0.11841410854076875</v>
      </c>
    </row>
    <row r="195" spans="1:7">
      <c r="A195" s="51" t="s">
        <v>662</v>
      </c>
      <c r="B195" s="68" t="s">
        <v>3093</v>
      </c>
      <c r="C195" s="131">
        <v>351.28300000000002</v>
      </c>
      <c r="D195" s="132">
        <v>4021</v>
      </c>
      <c r="E195" s="65"/>
      <c r="F195" s="138">
        <f t="shared" si="1"/>
        <v>6.7692398409758658E-2</v>
      </c>
      <c r="G195" s="138">
        <f t="shared" si="2"/>
        <v>8.8420265634620465E-2</v>
      </c>
    </row>
    <row r="196" spans="1:7">
      <c r="A196" s="51" t="s">
        <v>663</v>
      </c>
      <c r="B196" s="68" t="s">
        <v>3094</v>
      </c>
      <c r="C196" s="131">
        <v>765.73099999999999</v>
      </c>
      <c r="D196" s="132">
        <v>6163</v>
      </c>
      <c r="E196" s="65"/>
      <c r="F196" s="138">
        <f t="shared" si="1"/>
        <v>0.14755672186443097</v>
      </c>
      <c r="G196" s="138">
        <f t="shared" si="2"/>
        <v>0.13552203360014073</v>
      </c>
    </row>
    <row r="197" spans="1:7">
      <c r="A197" s="51" t="s">
        <v>664</v>
      </c>
      <c r="B197" s="68" t="s">
        <v>3095</v>
      </c>
      <c r="C197" s="131">
        <v>785.17899999999997</v>
      </c>
      <c r="D197" s="132">
        <v>4524</v>
      </c>
      <c r="E197" s="65"/>
      <c r="F197" s="138">
        <f t="shared" si="1"/>
        <v>0.15130436056107435</v>
      </c>
      <c r="G197" s="138">
        <f t="shared" si="2"/>
        <v>9.9481044946785113E-2</v>
      </c>
    </row>
    <row r="198" spans="1:7">
      <c r="A198" s="51" t="s">
        <v>665</v>
      </c>
      <c r="B198" s="68" t="s">
        <v>3096</v>
      </c>
      <c r="C198" s="131">
        <v>678.74099999999999</v>
      </c>
      <c r="D198" s="132">
        <v>3039</v>
      </c>
      <c r="E198" s="65"/>
      <c r="F198" s="138">
        <f t="shared" si="1"/>
        <v>0.13079370817556785</v>
      </c>
      <c r="G198" s="138">
        <f t="shared" si="2"/>
        <v>6.6826457911865603E-2</v>
      </c>
    </row>
    <row r="199" spans="1:7">
      <c r="A199" s="51" t="s">
        <v>666</v>
      </c>
      <c r="B199" s="68" t="s">
        <v>3097</v>
      </c>
      <c r="C199" s="131">
        <v>525.59500000000003</v>
      </c>
      <c r="D199" s="132">
        <v>1921</v>
      </c>
      <c r="E199" s="68"/>
      <c r="F199" s="138">
        <f t="shared" si="1"/>
        <v>0.10128240234277519</v>
      </c>
      <c r="G199" s="138">
        <f t="shared" si="2"/>
        <v>4.2242061746855485E-2</v>
      </c>
    </row>
    <row r="200" spans="1:7">
      <c r="A200" s="51" t="s">
        <v>667</v>
      </c>
      <c r="B200" s="68" t="s">
        <v>3098</v>
      </c>
      <c r="C200" s="131">
        <v>346.73399999999998</v>
      </c>
      <c r="D200" s="132">
        <v>1075</v>
      </c>
      <c r="E200" s="68"/>
      <c r="F200" s="138">
        <f t="shared" si="1"/>
        <v>6.6815803982000987E-2</v>
      </c>
      <c r="G200" s="138">
        <f t="shared" si="2"/>
        <v>2.3638842466355881E-2</v>
      </c>
    </row>
    <row r="201" spans="1:7">
      <c r="A201" s="51" t="s">
        <v>668</v>
      </c>
      <c r="B201" s="68" t="s">
        <v>3099</v>
      </c>
      <c r="C201" s="131">
        <v>231.73400000000001</v>
      </c>
      <c r="D201" s="132">
        <v>620</v>
      </c>
      <c r="E201" s="68"/>
      <c r="F201" s="138">
        <f t="shared" si="1"/>
        <v>4.4655250191688783E-2</v>
      </c>
      <c r="G201" s="138">
        <f t="shared" si="2"/>
        <v>1.3633564957340135E-2</v>
      </c>
    </row>
    <row r="202" spans="1:7">
      <c r="A202" s="51" t="s">
        <v>669</v>
      </c>
      <c r="B202" s="68" t="s">
        <v>3100</v>
      </c>
      <c r="C202" s="131">
        <v>153.75899999999999</v>
      </c>
      <c r="D202" s="132">
        <v>363</v>
      </c>
      <c r="E202" s="68"/>
      <c r="F202" s="138">
        <f t="shared" si="1"/>
        <v>2.9629431219518391E-2</v>
      </c>
      <c r="G202" s="138">
        <f t="shared" si="2"/>
        <v>7.9822323863136604E-3</v>
      </c>
    </row>
    <row r="203" spans="1:7">
      <c r="A203" s="51" t="s">
        <v>670</v>
      </c>
      <c r="B203" s="68" t="s">
        <v>3101</v>
      </c>
      <c r="C203" s="131">
        <v>127.727</v>
      </c>
      <c r="D203" s="132">
        <v>269</v>
      </c>
      <c r="E203" s="68"/>
      <c r="F203" s="138">
        <f t="shared" si="1"/>
        <v>2.4613052643262679E-2</v>
      </c>
      <c r="G203" s="138">
        <f t="shared" si="2"/>
        <v>5.9152080218137035E-3</v>
      </c>
    </row>
    <row r="204" spans="1:7">
      <c r="A204" s="51" t="s">
        <v>671</v>
      </c>
      <c r="B204" s="68" t="s">
        <v>3102</v>
      </c>
      <c r="C204" s="131">
        <v>183.81899999999999</v>
      </c>
      <c r="D204" s="132">
        <v>337</v>
      </c>
      <c r="E204" s="68"/>
      <c r="F204" s="138">
        <f t="shared" si="1"/>
        <v>3.5422007279838262E-2</v>
      </c>
      <c r="G204" s="138">
        <f t="shared" si="2"/>
        <v>7.4105022429413313E-3</v>
      </c>
    </row>
    <row r="205" spans="1:7">
      <c r="A205" s="51" t="s">
        <v>672</v>
      </c>
      <c r="B205" s="68" t="s">
        <v>3103</v>
      </c>
      <c r="C205" s="131">
        <v>95.614000000000004</v>
      </c>
      <c r="D205" s="132">
        <v>147</v>
      </c>
      <c r="F205" s="138">
        <f t="shared" si="1"/>
        <v>1.8424862522668801E-2</v>
      </c>
      <c r="G205" s="138">
        <f t="shared" si="2"/>
        <v>3.2324742721435481E-3</v>
      </c>
    </row>
    <row r="206" spans="1:7">
      <c r="A206" s="51" t="s">
        <v>673</v>
      </c>
      <c r="B206" s="68" t="s">
        <v>3104</v>
      </c>
      <c r="C206" s="131">
        <v>68.611999999999995</v>
      </c>
      <c r="D206" s="132">
        <v>92</v>
      </c>
      <c r="E206" s="120"/>
      <c r="F206" s="138">
        <f t="shared" si="1"/>
        <v>1.3221564492703491E-2</v>
      </c>
      <c r="G206" s="138">
        <f t="shared" si="2"/>
        <v>2.0230451227020848E-3</v>
      </c>
    </row>
    <row r="207" spans="1:7">
      <c r="A207" s="51" t="s">
        <v>674</v>
      </c>
      <c r="B207" s="68" t="s">
        <v>3105</v>
      </c>
      <c r="C207" s="131">
        <v>46.680999999999997</v>
      </c>
      <c r="D207" s="132">
        <v>55</v>
      </c>
      <c r="E207" s="120"/>
      <c r="F207" s="138">
        <f t="shared" si="1"/>
        <v>8.9954505346570811E-3</v>
      </c>
      <c r="G207" s="138">
        <f t="shared" si="2"/>
        <v>1.2094291494414637E-3</v>
      </c>
    </row>
    <row r="208" spans="1:7">
      <c r="A208" s="51" t="s">
        <v>675</v>
      </c>
      <c r="B208" s="68" t="s">
        <v>3106</v>
      </c>
      <c r="C208" s="131">
        <v>40.71</v>
      </c>
      <c r="D208" s="132">
        <v>43</v>
      </c>
      <c r="E208" s="120"/>
      <c r="F208" s="138">
        <f t="shared" si="1"/>
        <v>7.8448360417705237E-3</v>
      </c>
      <c r="G208" s="138">
        <f t="shared" si="2"/>
        <v>9.4555369865423518E-4</v>
      </c>
    </row>
    <row r="209" spans="1:7">
      <c r="A209" s="51" t="s">
        <v>676</v>
      </c>
      <c r="B209" s="68" t="s">
        <v>3107</v>
      </c>
      <c r="C209" s="131">
        <v>71.076999999999998</v>
      </c>
      <c r="D209" s="132">
        <v>61</v>
      </c>
      <c r="E209" s="120"/>
      <c r="F209" s="138">
        <f t="shared" si="1"/>
        <v>1.3696571145687139E-2</v>
      </c>
      <c r="G209" s="138">
        <f t="shared" si="2"/>
        <v>1.3413668748350779E-3</v>
      </c>
    </row>
    <row r="210" spans="1:7">
      <c r="A210" s="51" t="s">
        <v>677</v>
      </c>
      <c r="B210" s="68"/>
      <c r="C210" s="131"/>
      <c r="D210" s="132"/>
      <c r="E210" s="120"/>
      <c r="F210" s="138" t="str">
        <f t="shared" si="1"/>
        <v/>
      </c>
      <c r="G210" s="138" t="str">
        <f t="shared" si="2"/>
        <v/>
      </c>
    </row>
    <row r="211" spans="1:7">
      <c r="A211" s="51" t="s">
        <v>678</v>
      </c>
      <c r="B211" s="68"/>
      <c r="C211" s="131"/>
      <c r="D211" s="132"/>
      <c r="E211" s="120"/>
      <c r="F211" s="138" t="str">
        <f t="shared" si="1"/>
        <v/>
      </c>
      <c r="G211" s="138" t="str">
        <f t="shared" si="2"/>
        <v/>
      </c>
    </row>
    <row r="212" spans="1:7">
      <c r="A212" s="51" t="s">
        <v>679</v>
      </c>
      <c r="B212" s="68"/>
      <c r="C212" s="131"/>
      <c r="D212" s="132"/>
      <c r="E212" s="120"/>
      <c r="F212" s="138" t="str">
        <f t="shared" si="1"/>
        <v/>
      </c>
      <c r="G212" s="138" t="str">
        <f t="shared" si="2"/>
        <v/>
      </c>
    </row>
    <row r="213" spans="1:7">
      <c r="A213" s="51" t="s">
        <v>680</v>
      </c>
      <c r="B213" s="68"/>
      <c r="C213" s="131"/>
      <c r="D213" s="132"/>
      <c r="E213" s="120"/>
      <c r="F213" s="138" t="str">
        <f t="shared" si="1"/>
        <v/>
      </c>
      <c r="G213" s="138" t="str">
        <f t="shared" si="2"/>
        <v/>
      </c>
    </row>
    <row r="214" spans="1:7">
      <c r="A214" s="51" t="s">
        <v>681</v>
      </c>
      <c r="B214" s="78" t="s">
        <v>140</v>
      </c>
      <c r="C214" s="133">
        <f>SUM(C190:C213)</f>
        <v>5189.4010000000007</v>
      </c>
      <c r="D214" s="76">
        <f>SUM(D190:D213)</f>
        <v>45476</v>
      </c>
      <c r="E214" s="120"/>
      <c r="F214" s="147">
        <f>SUM(F190:F213)</f>
        <v>1</v>
      </c>
      <c r="G214" s="147">
        <f>SUM(G190:G213)</f>
        <v>1</v>
      </c>
    </row>
    <row r="215" spans="1:7" ht="15" customHeight="1">
      <c r="A215" s="70"/>
      <c r="B215" s="70" t="s">
        <v>682</v>
      </c>
      <c r="C215" s="70" t="s">
        <v>651</v>
      </c>
      <c r="D215" s="70" t="s">
        <v>652</v>
      </c>
      <c r="E215" s="72"/>
      <c r="F215" s="70" t="s">
        <v>481</v>
      </c>
      <c r="G215" s="70" t="s">
        <v>653</v>
      </c>
    </row>
    <row r="216" spans="1:7">
      <c r="A216" s="51" t="s">
        <v>683</v>
      </c>
      <c r="B216" s="51" t="s">
        <v>684</v>
      </c>
      <c r="C216" s="126">
        <v>0.55823999999999996</v>
      </c>
      <c r="F216" s="146"/>
      <c r="G216" s="146"/>
    </row>
    <row r="217" spans="1:7">
      <c r="F217" s="146"/>
      <c r="G217" s="146"/>
    </row>
    <row r="218" spans="1:7">
      <c r="B218" s="68" t="s">
        <v>685</v>
      </c>
      <c r="F218" s="146"/>
      <c r="G218" s="146"/>
    </row>
    <row r="219" spans="1:7">
      <c r="A219" s="51" t="s">
        <v>686</v>
      </c>
      <c r="B219" s="51" t="s">
        <v>687</v>
      </c>
      <c r="C219" s="131">
        <v>1214.68</v>
      </c>
      <c r="D219" s="132">
        <v>25201</v>
      </c>
      <c r="F219" s="138">
        <f t="shared" ref="F219:F233" si="3">IF($C$227=0,"",IF(C219="[for completion]","",C219/$C$227))</f>
        <v>0.23406935905138976</v>
      </c>
      <c r="G219" s="138">
        <f t="shared" ref="G219:G233" si="4">IF($D$227=0,"",IF(D219="[for completion]","",D219/$D$227))</f>
        <v>0.55416043627407863</v>
      </c>
    </row>
    <row r="220" spans="1:7">
      <c r="A220" s="51" t="s">
        <v>688</v>
      </c>
      <c r="B220" s="51" t="s">
        <v>689</v>
      </c>
      <c r="C220" s="131">
        <v>605.548</v>
      </c>
      <c r="D220" s="132">
        <v>4347</v>
      </c>
      <c r="F220" s="138">
        <f t="shared" si="3"/>
        <v>0.11668936035404465</v>
      </c>
      <c r="G220" s="138">
        <f t="shared" si="4"/>
        <v>9.5588882047673504E-2</v>
      </c>
    </row>
    <row r="221" spans="1:7">
      <c r="A221" s="51" t="s">
        <v>690</v>
      </c>
      <c r="B221" s="51" t="s">
        <v>691</v>
      </c>
      <c r="C221" s="131">
        <v>721.86199999999997</v>
      </c>
      <c r="D221" s="132">
        <v>3968</v>
      </c>
      <c r="F221" s="138">
        <f t="shared" si="3"/>
        <v>0.13910311823982802</v>
      </c>
      <c r="G221" s="138">
        <f t="shared" si="4"/>
        <v>8.7254815726976867E-2</v>
      </c>
    </row>
    <row r="222" spans="1:7">
      <c r="A222" s="51" t="s">
        <v>692</v>
      </c>
      <c r="B222" s="51" t="s">
        <v>693</v>
      </c>
      <c r="C222" s="131">
        <v>1177.79</v>
      </c>
      <c r="D222" s="132">
        <v>5622</v>
      </c>
      <c r="F222" s="138">
        <f t="shared" si="3"/>
        <v>0.22696064016624651</v>
      </c>
      <c r="G222" s="138">
        <f t="shared" si="4"/>
        <v>0.12362564869381652</v>
      </c>
    </row>
    <row r="223" spans="1:7">
      <c r="A223" s="51" t="s">
        <v>694</v>
      </c>
      <c r="B223" s="51" t="s">
        <v>695</v>
      </c>
      <c r="C223" s="131">
        <v>1003.922</v>
      </c>
      <c r="D223" s="132">
        <v>4381</v>
      </c>
      <c r="F223" s="138">
        <f t="shared" si="3"/>
        <v>0.19345620169722832</v>
      </c>
      <c r="G223" s="138">
        <f t="shared" si="4"/>
        <v>9.6336529158237316E-2</v>
      </c>
    </row>
    <row r="224" spans="1:7">
      <c r="A224" s="51" t="s">
        <v>696</v>
      </c>
      <c r="B224" s="51" t="s">
        <v>697</v>
      </c>
      <c r="C224" s="131">
        <v>464.77300000000002</v>
      </c>
      <c r="D224" s="132">
        <v>1952</v>
      </c>
      <c r="F224" s="138">
        <f t="shared" si="3"/>
        <v>8.9561957235149647E-2</v>
      </c>
      <c r="G224" s="138">
        <f t="shared" si="4"/>
        <v>4.2923739994722494E-2</v>
      </c>
    </row>
    <row r="225" spans="1:7">
      <c r="A225" s="51" t="s">
        <v>698</v>
      </c>
      <c r="B225" s="51" t="s">
        <v>699</v>
      </c>
      <c r="C225" s="131">
        <v>0.63800000000000001</v>
      </c>
      <c r="D225" s="132">
        <v>4</v>
      </c>
      <c r="F225" s="138">
        <f t="shared" si="3"/>
        <v>1.2294287472814787E-4</v>
      </c>
      <c r="G225" s="138">
        <f t="shared" si="4"/>
        <v>8.795848359574281E-5</v>
      </c>
    </row>
    <row r="226" spans="1:7">
      <c r="A226" s="51" t="s">
        <v>700</v>
      </c>
      <c r="B226" s="51" t="s">
        <v>701</v>
      </c>
      <c r="C226" s="131">
        <v>0.189</v>
      </c>
      <c r="D226" s="132">
        <v>1</v>
      </c>
      <c r="F226" s="138">
        <f t="shared" si="3"/>
        <v>3.6420381384984243E-5</v>
      </c>
      <c r="G226" s="138">
        <f t="shared" si="4"/>
        <v>2.1989620898935703E-5</v>
      </c>
    </row>
    <row r="227" spans="1:7">
      <c r="A227" s="51" t="s">
        <v>702</v>
      </c>
      <c r="B227" s="78" t="s">
        <v>140</v>
      </c>
      <c r="C227" s="131">
        <f>SUM(C219:C226)</f>
        <v>5189.402</v>
      </c>
      <c r="D227" s="132">
        <f>SUM(D219:D226)</f>
        <v>45476</v>
      </c>
      <c r="F227" s="126">
        <f>SUM(F219:F226)</f>
        <v>0.99999999999999989</v>
      </c>
      <c r="G227" s="126">
        <f>SUM(G219:G226)</f>
        <v>1</v>
      </c>
    </row>
    <row r="228" spans="1:7" outlineLevel="1">
      <c r="A228" s="51" t="s">
        <v>703</v>
      </c>
      <c r="B228" s="80" t="s">
        <v>704</v>
      </c>
      <c r="C228" s="131">
        <v>0</v>
      </c>
      <c r="D228" s="132">
        <v>0</v>
      </c>
      <c r="F228" s="138">
        <f t="shared" si="3"/>
        <v>0</v>
      </c>
      <c r="G228" s="138">
        <f t="shared" si="4"/>
        <v>0</v>
      </c>
    </row>
    <row r="229" spans="1:7" outlineLevel="1">
      <c r="A229" s="51" t="s">
        <v>705</v>
      </c>
      <c r="B229" s="80" t="s">
        <v>706</v>
      </c>
      <c r="C229" s="131">
        <v>0</v>
      </c>
      <c r="D229" s="132">
        <v>0</v>
      </c>
      <c r="F229" s="138">
        <f t="shared" si="3"/>
        <v>0</v>
      </c>
      <c r="G229" s="138">
        <f t="shared" si="4"/>
        <v>0</v>
      </c>
    </row>
    <row r="230" spans="1:7" outlineLevel="1">
      <c r="A230" s="51" t="s">
        <v>707</v>
      </c>
      <c r="B230" s="80" t="s">
        <v>708</v>
      </c>
      <c r="C230" s="131">
        <v>0</v>
      </c>
      <c r="D230" s="132">
        <v>0</v>
      </c>
      <c r="F230" s="138">
        <f t="shared" si="3"/>
        <v>0</v>
      </c>
      <c r="G230" s="138">
        <f t="shared" si="4"/>
        <v>0</v>
      </c>
    </row>
    <row r="231" spans="1:7" outlineLevel="1">
      <c r="A231" s="51" t="s">
        <v>709</v>
      </c>
      <c r="B231" s="80" t="s">
        <v>710</v>
      </c>
      <c r="C231" s="131">
        <v>0</v>
      </c>
      <c r="D231" s="132">
        <v>0</v>
      </c>
      <c r="F231" s="138">
        <f t="shared" si="3"/>
        <v>0</v>
      </c>
      <c r="G231" s="138">
        <f t="shared" si="4"/>
        <v>0</v>
      </c>
    </row>
    <row r="232" spans="1:7" outlineLevel="1">
      <c r="A232" s="51" t="s">
        <v>711</v>
      </c>
      <c r="B232" s="80" t="s">
        <v>712</v>
      </c>
      <c r="C232" s="131">
        <v>0</v>
      </c>
      <c r="D232" s="132">
        <v>0</v>
      </c>
      <c r="F232" s="138">
        <f t="shared" si="3"/>
        <v>0</v>
      </c>
      <c r="G232" s="138">
        <f t="shared" si="4"/>
        <v>0</v>
      </c>
    </row>
    <row r="233" spans="1:7" outlineLevel="1">
      <c r="A233" s="51" t="s">
        <v>713</v>
      </c>
      <c r="B233" s="80" t="s">
        <v>714</v>
      </c>
      <c r="C233" s="131">
        <v>0</v>
      </c>
      <c r="D233" s="132">
        <v>0</v>
      </c>
      <c r="F233" s="138">
        <f t="shared" si="3"/>
        <v>0</v>
      </c>
      <c r="G233" s="138">
        <f t="shared" si="4"/>
        <v>0</v>
      </c>
    </row>
    <row r="234" spans="1:7" outlineLevel="1">
      <c r="A234" s="51" t="s">
        <v>715</v>
      </c>
      <c r="B234" s="80"/>
      <c r="F234" s="138"/>
      <c r="G234" s="138"/>
    </row>
    <row r="235" spans="1:7" outlineLevel="1">
      <c r="A235" s="51" t="s">
        <v>716</v>
      </c>
      <c r="B235" s="80"/>
      <c r="F235" s="138"/>
      <c r="G235" s="138"/>
    </row>
    <row r="236" spans="1:7" outlineLevel="1">
      <c r="A236" s="51" t="s">
        <v>717</v>
      </c>
      <c r="B236" s="80"/>
      <c r="F236" s="138"/>
      <c r="G236" s="138"/>
    </row>
    <row r="237" spans="1:7" ht="15" customHeight="1">
      <c r="A237" s="70"/>
      <c r="B237" s="70" t="s">
        <v>718</v>
      </c>
      <c r="C237" s="70" t="s">
        <v>651</v>
      </c>
      <c r="D237" s="70" t="s">
        <v>652</v>
      </c>
      <c r="E237" s="72"/>
      <c r="F237" s="70" t="s">
        <v>481</v>
      </c>
      <c r="G237" s="70" t="s">
        <v>653</v>
      </c>
    </row>
    <row r="238" spans="1:7">
      <c r="A238" s="51" t="s">
        <v>719</v>
      </c>
      <c r="B238" s="51" t="s">
        <v>684</v>
      </c>
      <c r="C238" s="126">
        <v>0.44382700000000003</v>
      </c>
      <c r="F238" s="146"/>
      <c r="G238" s="146"/>
    </row>
    <row r="239" spans="1:7">
      <c r="F239" s="146"/>
      <c r="G239" s="146"/>
    </row>
    <row r="240" spans="1:7">
      <c r="B240" s="68" t="s">
        <v>685</v>
      </c>
      <c r="F240" s="146"/>
      <c r="G240" s="146"/>
    </row>
    <row r="241" spans="1:7">
      <c r="A241" s="51" t="s">
        <v>720</v>
      </c>
      <c r="B241" s="51" t="s">
        <v>687</v>
      </c>
      <c r="C241" s="131">
        <v>2258.7049999999999</v>
      </c>
      <c r="D241" s="132">
        <v>32184</v>
      </c>
      <c r="F241" s="138">
        <f>IF($C$249=0,"",IF(C241="[Mark as ND1 if not relevant]","",C241/$C$249))</f>
        <v>0.43525342611730605</v>
      </c>
      <c r="G241" s="138">
        <f>IF($D$249=0,"",IF(D241="[Mark as ND1 if not relevant]","",D241/$D$249))</f>
        <v>0.70771395901134659</v>
      </c>
    </row>
    <row r="242" spans="1:7">
      <c r="A242" s="51" t="s">
        <v>721</v>
      </c>
      <c r="B242" s="51" t="s">
        <v>689</v>
      </c>
      <c r="C242" s="131">
        <v>744.67200000000003</v>
      </c>
      <c r="D242" s="132">
        <v>3870</v>
      </c>
      <c r="F242" s="138">
        <f t="shared" ref="F242:F248" si="5">IF($C$249=0,"",IF(C242="[Mark as ND1 if not relevant]","",C242/$C$249))</f>
        <v>0.14349861506200526</v>
      </c>
      <c r="G242" s="138">
        <f t="shared" ref="G242:G248" si="6">IF($D$249=0,"",IF(D242="[Mark as ND1 if not relevant]","",D242/$D$249))</f>
        <v>8.5099832878881163E-2</v>
      </c>
    </row>
    <row r="243" spans="1:7">
      <c r="A243" s="51" t="s">
        <v>722</v>
      </c>
      <c r="B243" s="51" t="s">
        <v>691</v>
      </c>
      <c r="C243" s="131">
        <v>823.36699999999996</v>
      </c>
      <c r="D243" s="132">
        <v>3916</v>
      </c>
      <c r="F243" s="138">
        <f t="shared" si="5"/>
        <v>0.15866317544873187</v>
      </c>
      <c r="G243" s="138">
        <f t="shared" si="6"/>
        <v>8.6111355440232212E-2</v>
      </c>
    </row>
    <row r="244" spans="1:7">
      <c r="A244" s="51" t="s">
        <v>723</v>
      </c>
      <c r="B244" s="51" t="s">
        <v>693</v>
      </c>
      <c r="C244" s="131">
        <v>651.03300000000002</v>
      </c>
      <c r="D244" s="132">
        <v>2825</v>
      </c>
      <c r="F244" s="138">
        <f t="shared" si="5"/>
        <v>0.12545433944026693</v>
      </c>
      <c r="G244" s="138">
        <f t="shared" si="6"/>
        <v>6.2120679039493358E-2</v>
      </c>
    </row>
    <row r="245" spans="1:7">
      <c r="A245" s="51" t="s">
        <v>724</v>
      </c>
      <c r="B245" s="51" t="s">
        <v>695</v>
      </c>
      <c r="C245" s="131">
        <v>496.61399999999998</v>
      </c>
      <c r="D245" s="132">
        <v>1975</v>
      </c>
      <c r="F245" s="138">
        <f t="shared" si="5"/>
        <v>9.5697731646151155E-2</v>
      </c>
      <c r="G245" s="138">
        <f t="shared" si="6"/>
        <v>4.3429501275398012E-2</v>
      </c>
    </row>
    <row r="246" spans="1:7">
      <c r="A246" s="51" t="s">
        <v>725</v>
      </c>
      <c r="B246" s="51" t="s">
        <v>697</v>
      </c>
      <c r="C246" s="131">
        <v>214.22200000000001</v>
      </c>
      <c r="D246" s="132">
        <v>703</v>
      </c>
      <c r="F246" s="138">
        <f t="shared" si="5"/>
        <v>4.1280671645788865E-2</v>
      </c>
      <c r="G246" s="138">
        <f t="shared" si="6"/>
        <v>1.5458703491951799E-2</v>
      </c>
    </row>
    <row r="247" spans="1:7">
      <c r="A247" s="51" t="s">
        <v>726</v>
      </c>
      <c r="B247" s="51" t="s">
        <v>699</v>
      </c>
      <c r="C247" s="131">
        <v>0.78900000000000003</v>
      </c>
      <c r="D247" s="132">
        <v>3</v>
      </c>
      <c r="F247" s="138">
        <f t="shared" si="5"/>
        <v>1.5204063975001361E-4</v>
      </c>
      <c r="G247" s="138">
        <f t="shared" si="6"/>
        <v>6.5968862696807101E-5</v>
      </c>
    </row>
    <row r="248" spans="1:7">
      <c r="A248" s="51" t="s">
        <v>727</v>
      </c>
      <c r="B248" s="51" t="s">
        <v>701</v>
      </c>
      <c r="C248" s="131">
        <v>0</v>
      </c>
      <c r="D248" s="132">
        <v>0</v>
      </c>
      <c r="F248" s="138">
        <f t="shared" si="5"/>
        <v>0</v>
      </c>
      <c r="G248" s="138">
        <f t="shared" si="6"/>
        <v>0</v>
      </c>
    </row>
    <row r="249" spans="1:7">
      <c r="A249" s="51" t="s">
        <v>728</v>
      </c>
      <c r="B249" s="78" t="s">
        <v>140</v>
      </c>
      <c r="C249" s="131">
        <f>SUM(C241:C248)</f>
        <v>5189.4019999999991</v>
      </c>
      <c r="D249" s="132">
        <f>SUM(D241:D248)</f>
        <v>45476</v>
      </c>
      <c r="F249" s="126">
        <f>SUM(F241:F248)</f>
        <v>1.0000000000000002</v>
      </c>
      <c r="G249" s="126">
        <f>SUM(G241:G248)</f>
        <v>0.99999999999999989</v>
      </c>
    </row>
    <row r="250" spans="1:7" outlineLevel="1">
      <c r="A250" s="51" t="s">
        <v>729</v>
      </c>
      <c r="B250" s="80" t="s">
        <v>704</v>
      </c>
      <c r="C250" s="131">
        <v>0</v>
      </c>
      <c r="D250" s="132">
        <v>0</v>
      </c>
      <c r="F250" s="138">
        <f t="shared" ref="F250:F255" si="7">IF($C$249=0,"",IF(C250="[for completion]","",C250/$C$249))</f>
        <v>0</v>
      </c>
      <c r="G250" s="138">
        <f t="shared" ref="G250:G255" si="8">IF($D$249=0,"",IF(D250="[for completion]","",D250/$D$249))</f>
        <v>0</v>
      </c>
    </row>
    <row r="251" spans="1:7" outlineLevel="1">
      <c r="A251" s="51" t="s">
        <v>730</v>
      </c>
      <c r="B251" s="80" t="s">
        <v>706</v>
      </c>
      <c r="C251" s="131">
        <v>0</v>
      </c>
      <c r="D251" s="132">
        <v>0</v>
      </c>
      <c r="F251" s="138">
        <f t="shared" si="7"/>
        <v>0</v>
      </c>
      <c r="G251" s="138">
        <f t="shared" si="8"/>
        <v>0</v>
      </c>
    </row>
    <row r="252" spans="1:7" outlineLevel="1">
      <c r="A252" s="51" t="s">
        <v>731</v>
      </c>
      <c r="B252" s="80" t="s">
        <v>708</v>
      </c>
      <c r="C252" s="131">
        <v>0</v>
      </c>
      <c r="D252" s="132">
        <v>0</v>
      </c>
      <c r="F252" s="138">
        <f t="shared" si="7"/>
        <v>0</v>
      </c>
      <c r="G252" s="138">
        <f t="shared" si="8"/>
        <v>0</v>
      </c>
    </row>
    <row r="253" spans="1:7" outlineLevel="1">
      <c r="A253" s="51" t="s">
        <v>732</v>
      </c>
      <c r="B253" s="80" t="s">
        <v>710</v>
      </c>
      <c r="C253" s="131">
        <v>0</v>
      </c>
      <c r="D253" s="132">
        <v>0</v>
      </c>
      <c r="F253" s="138">
        <f t="shared" si="7"/>
        <v>0</v>
      </c>
      <c r="G253" s="138">
        <f t="shared" si="8"/>
        <v>0</v>
      </c>
    </row>
    <row r="254" spans="1:7" outlineLevel="1">
      <c r="A254" s="51" t="s">
        <v>733</v>
      </c>
      <c r="B254" s="80" t="s">
        <v>712</v>
      </c>
      <c r="C254" s="131">
        <v>0</v>
      </c>
      <c r="D254" s="132">
        <v>0</v>
      </c>
      <c r="F254" s="138">
        <f t="shared" si="7"/>
        <v>0</v>
      </c>
      <c r="G254" s="138">
        <f t="shared" si="8"/>
        <v>0</v>
      </c>
    </row>
    <row r="255" spans="1:7" outlineLevel="1">
      <c r="A255" s="51" t="s">
        <v>734</v>
      </c>
      <c r="B255" s="80" t="s">
        <v>714</v>
      </c>
      <c r="C255" s="131">
        <v>0</v>
      </c>
      <c r="D255" s="132">
        <v>0</v>
      </c>
      <c r="F255" s="138">
        <f t="shared" si="7"/>
        <v>0</v>
      </c>
      <c r="G255" s="138">
        <f t="shared" si="8"/>
        <v>0</v>
      </c>
    </row>
    <row r="256" spans="1:7" outlineLevel="1">
      <c r="A256" s="51" t="s">
        <v>735</v>
      </c>
      <c r="B256" s="80"/>
      <c r="F256" s="77"/>
      <c r="G256" s="77"/>
    </row>
    <row r="257" spans="1:14" outlineLevel="1">
      <c r="A257" s="51" t="s">
        <v>736</v>
      </c>
      <c r="B257" s="80"/>
      <c r="F257" s="77"/>
      <c r="G257" s="77"/>
    </row>
    <row r="258" spans="1:14" outlineLevel="1">
      <c r="A258" s="51" t="s">
        <v>737</v>
      </c>
      <c r="B258" s="80"/>
      <c r="F258" s="77"/>
      <c r="G258" s="77"/>
    </row>
    <row r="259" spans="1:14" ht="15" customHeight="1">
      <c r="A259" s="70"/>
      <c r="B259" s="115" t="s">
        <v>738</v>
      </c>
      <c r="C259" s="70" t="s">
        <v>481</v>
      </c>
      <c r="D259" s="70"/>
      <c r="E259" s="72"/>
      <c r="F259" s="70"/>
      <c r="G259" s="70"/>
    </row>
    <row r="260" spans="1:14">
      <c r="A260" s="51" t="s">
        <v>739</v>
      </c>
      <c r="B260" s="51" t="s">
        <v>740</v>
      </c>
      <c r="C260" s="126">
        <v>1</v>
      </c>
      <c r="E260" s="120"/>
      <c r="F260" s="120"/>
      <c r="G260" s="120"/>
    </row>
    <row r="261" spans="1:14">
      <c r="A261" s="51" t="s">
        <v>741</v>
      </c>
      <c r="B261" s="51" t="s">
        <v>742</v>
      </c>
      <c r="C261" s="126" t="s">
        <v>1202</v>
      </c>
      <c r="E261" s="120"/>
      <c r="F261" s="120"/>
    </row>
    <row r="262" spans="1:14">
      <c r="A262" s="51" t="s">
        <v>743</v>
      </c>
      <c r="B262" s="51" t="s">
        <v>744</v>
      </c>
      <c r="C262" s="126" t="s">
        <v>1202</v>
      </c>
      <c r="E262" s="120"/>
      <c r="F262" s="120"/>
    </row>
    <row r="263" spans="1:14">
      <c r="A263" s="51" t="s">
        <v>745</v>
      </c>
      <c r="B263" s="51" t="s">
        <v>2188</v>
      </c>
      <c r="C263" s="126" t="s">
        <v>1202</v>
      </c>
      <c r="E263" s="120"/>
      <c r="F263" s="120"/>
    </row>
    <row r="264" spans="1:14">
      <c r="A264" s="51" t="s">
        <v>1385</v>
      </c>
      <c r="B264" s="68" t="s">
        <v>1377</v>
      </c>
      <c r="C264" s="126" t="s">
        <v>1202</v>
      </c>
      <c r="D264" s="65"/>
      <c r="E264" s="65"/>
      <c r="F264" s="83"/>
      <c r="G264" s="83"/>
      <c r="H264" s="49"/>
      <c r="I264" s="51"/>
      <c r="J264" s="51"/>
      <c r="K264" s="51"/>
      <c r="L264" s="49"/>
      <c r="M264" s="49"/>
      <c r="N264" s="49"/>
    </row>
    <row r="265" spans="1:14">
      <c r="A265" s="51" t="s">
        <v>2189</v>
      </c>
      <c r="B265" s="51" t="s">
        <v>138</v>
      </c>
      <c r="C265" s="126" t="s">
        <v>1202</v>
      </c>
      <c r="E265" s="120"/>
      <c r="F265" s="120"/>
    </row>
    <row r="266" spans="1:14" outlineLevel="1">
      <c r="A266" s="51" t="s">
        <v>746</v>
      </c>
      <c r="B266" s="80" t="s">
        <v>748</v>
      </c>
      <c r="C266" s="148"/>
      <c r="E266" s="120"/>
      <c r="F266" s="120"/>
    </row>
    <row r="267" spans="1:14" outlineLevel="1">
      <c r="A267" s="51" t="s">
        <v>747</v>
      </c>
      <c r="B267" s="80" t="s">
        <v>750</v>
      </c>
      <c r="C267" s="126"/>
      <c r="E267" s="120"/>
      <c r="F267" s="120"/>
    </row>
    <row r="268" spans="1:14" outlineLevel="1">
      <c r="A268" s="51" t="s">
        <v>749</v>
      </c>
      <c r="B268" s="80" t="s">
        <v>752</v>
      </c>
      <c r="C268" s="126"/>
      <c r="E268" s="120"/>
      <c r="F268" s="120"/>
    </row>
    <row r="269" spans="1:14" outlineLevel="1">
      <c r="A269" s="51" t="s">
        <v>751</v>
      </c>
      <c r="B269" s="80" t="s">
        <v>754</v>
      </c>
      <c r="C269" s="126"/>
      <c r="E269" s="120"/>
      <c r="F269" s="120"/>
    </row>
    <row r="270" spans="1:14" outlineLevel="1">
      <c r="A270" s="51" t="s">
        <v>753</v>
      </c>
      <c r="B270" s="80" t="s">
        <v>142</v>
      </c>
      <c r="C270" s="126"/>
      <c r="E270" s="120"/>
      <c r="F270" s="120"/>
    </row>
    <row r="271" spans="1:14" outlineLevel="1">
      <c r="A271" s="51" t="s">
        <v>755</v>
      </c>
      <c r="B271" s="80" t="s">
        <v>142</v>
      </c>
      <c r="C271" s="126"/>
      <c r="E271" s="120"/>
      <c r="F271" s="120"/>
    </row>
    <row r="272" spans="1:14" outlineLevel="1">
      <c r="A272" s="51" t="s">
        <v>756</v>
      </c>
      <c r="B272" s="80" t="s">
        <v>142</v>
      </c>
      <c r="C272" s="126"/>
      <c r="E272" s="120"/>
      <c r="F272" s="120"/>
    </row>
    <row r="273" spans="1:7" outlineLevel="1">
      <c r="A273" s="51" t="s">
        <v>757</v>
      </c>
      <c r="B273" s="80" t="s">
        <v>142</v>
      </c>
      <c r="C273" s="126"/>
      <c r="E273" s="120"/>
      <c r="F273" s="120"/>
    </row>
    <row r="274" spans="1:7" outlineLevel="1">
      <c r="A274" s="51" t="s">
        <v>758</v>
      </c>
      <c r="B274" s="80" t="s">
        <v>142</v>
      </c>
      <c r="C274" s="126"/>
      <c r="E274" s="120"/>
      <c r="F274" s="120"/>
    </row>
    <row r="275" spans="1:7" outlineLevel="1">
      <c r="A275" s="51" t="s">
        <v>759</v>
      </c>
      <c r="B275" s="80" t="s">
        <v>142</v>
      </c>
      <c r="C275" s="126"/>
      <c r="E275" s="120"/>
      <c r="F275" s="120"/>
    </row>
    <row r="276" spans="1:7" ht="15" customHeight="1">
      <c r="A276" s="70"/>
      <c r="B276" s="115" t="s">
        <v>760</v>
      </c>
      <c r="C276" s="70" t="s">
        <v>481</v>
      </c>
      <c r="D276" s="70"/>
      <c r="E276" s="72"/>
      <c r="F276" s="70"/>
      <c r="G276" s="73"/>
    </row>
    <row r="277" spans="1:7">
      <c r="A277" s="51" t="s">
        <v>7</v>
      </c>
      <c r="B277" s="51" t="s">
        <v>1378</v>
      </c>
      <c r="C277" s="126">
        <v>1</v>
      </c>
      <c r="E277" s="49"/>
      <c r="F277" s="49"/>
    </row>
    <row r="278" spans="1:7">
      <c r="A278" s="51" t="s">
        <v>761</v>
      </c>
      <c r="B278" s="51" t="s">
        <v>762</v>
      </c>
      <c r="C278" s="126" t="s">
        <v>1202</v>
      </c>
      <c r="E278" s="49"/>
      <c r="F278" s="49"/>
    </row>
    <row r="279" spans="1:7">
      <c r="A279" s="51" t="s">
        <v>763</v>
      </c>
      <c r="B279" s="51" t="s">
        <v>138</v>
      </c>
      <c r="C279" s="126" t="s">
        <v>1202</v>
      </c>
      <c r="E279" s="49"/>
      <c r="F279" s="49"/>
    </row>
    <row r="280" spans="1:7" outlineLevel="1">
      <c r="A280" s="51" t="s">
        <v>764</v>
      </c>
      <c r="C280" s="126"/>
      <c r="E280" s="49"/>
      <c r="F280" s="49"/>
    </row>
    <row r="281" spans="1:7" outlineLevel="1">
      <c r="A281" s="51" t="s">
        <v>765</v>
      </c>
      <c r="C281" s="126"/>
      <c r="E281" s="49"/>
      <c r="F281" s="49"/>
    </row>
    <row r="282" spans="1:7" outlineLevel="1">
      <c r="A282" s="51" t="s">
        <v>766</v>
      </c>
      <c r="C282" s="126"/>
      <c r="E282" s="49"/>
      <c r="F282" s="49"/>
    </row>
    <row r="283" spans="1:7" outlineLevel="1">
      <c r="A283" s="51" t="s">
        <v>767</v>
      </c>
      <c r="C283" s="126"/>
      <c r="E283" s="49"/>
      <c r="F283" s="49"/>
    </row>
    <row r="284" spans="1:7" outlineLevel="1">
      <c r="A284" s="51" t="s">
        <v>768</v>
      </c>
      <c r="C284" s="126"/>
      <c r="E284" s="49"/>
      <c r="F284" s="49"/>
    </row>
    <row r="285" spans="1:7" outlineLevel="1">
      <c r="A285" s="51" t="s">
        <v>769</v>
      </c>
      <c r="C285" s="126"/>
      <c r="E285" s="49"/>
      <c r="F285" s="49"/>
    </row>
    <row r="286" spans="1:7" customFormat="1">
      <c r="A286" s="71"/>
      <c r="B286" s="71" t="s">
        <v>2274</v>
      </c>
      <c r="C286" s="71" t="s">
        <v>109</v>
      </c>
      <c r="D286" s="71" t="s">
        <v>1622</v>
      </c>
      <c r="E286" s="71"/>
      <c r="F286" s="71" t="s">
        <v>481</v>
      </c>
      <c r="G286" s="71" t="s">
        <v>1881</v>
      </c>
    </row>
    <row r="287" spans="1:7" customFormat="1">
      <c r="A287" s="51" t="s">
        <v>1960</v>
      </c>
      <c r="B287" s="68" t="s">
        <v>574</v>
      </c>
      <c r="C287" s="131" t="s">
        <v>1205</v>
      </c>
      <c r="D287" s="51" t="s">
        <v>1205</v>
      </c>
      <c r="E287" s="57"/>
      <c r="F287" s="138" t="str">
        <f>IF($C$305=0,"",IF(C287="[For completion]","",C287/$C$305))</f>
        <v/>
      </c>
      <c r="G287" s="138" t="str">
        <f>IF($D$305=0,"",IF(D287="[For completion]","",D287/$D$305))</f>
        <v/>
      </c>
    </row>
    <row r="288" spans="1:7" customFormat="1">
      <c r="A288" s="51" t="s">
        <v>1961</v>
      </c>
      <c r="B288" s="68" t="s">
        <v>574</v>
      </c>
      <c r="C288" s="131" t="s">
        <v>1205</v>
      </c>
      <c r="D288" s="51" t="s">
        <v>1205</v>
      </c>
      <c r="E288" s="57"/>
      <c r="F288" s="138" t="str">
        <f t="shared" ref="F288:F304" si="9">IF($C$305=0,"",IF(C288="[For completion]","",C288/$C$305))</f>
        <v/>
      </c>
      <c r="G288" s="138" t="str">
        <f t="shared" ref="G288:G304" si="10">IF($D$305=0,"",IF(D288="[For completion]","",D288/$D$305))</f>
        <v/>
      </c>
    </row>
    <row r="289" spans="1:7" customFormat="1">
      <c r="A289" s="51" t="s">
        <v>1962</v>
      </c>
      <c r="B289" s="68" t="s">
        <v>574</v>
      </c>
      <c r="C289" s="131" t="s">
        <v>1205</v>
      </c>
      <c r="D289" s="51" t="s">
        <v>1205</v>
      </c>
      <c r="E289" s="57"/>
      <c r="F289" s="138" t="str">
        <f t="shared" si="9"/>
        <v/>
      </c>
      <c r="G289" s="138" t="str">
        <f t="shared" si="10"/>
        <v/>
      </c>
    </row>
    <row r="290" spans="1:7" customFormat="1">
      <c r="A290" s="51" t="s">
        <v>1963</v>
      </c>
      <c r="B290" s="68" t="s">
        <v>574</v>
      </c>
      <c r="C290" s="131" t="s">
        <v>1205</v>
      </c>
      <c r="D290" s="51" t="s">
        <v>1205</v>
      </c>
      <c r="E290" s="57"/>
      <c r="F290" s="138" t="str">
        <f t="shared" si="9"/>
        <v/>
      </c>
      <c r="G290" s="138" t="str">
        <f t="shared" si="10"/>
        <v/>
      </c>
    </row>
    <row r="291" spans="1:7" customFormat="1">
      <c r="A291" s="51" t="s">
        <v>1964</v>
      </c>
      <c r="B291" s="68" t="s">
        <v>574</v>
      </c>
      <c r="C291" s="131" t="s">
        <v>1205</v>
      </c>
      <c r="D291" s="51" t="s">
        <v>1205</v>
      </c>
      <c r="E291" s="57"/>
      <c r="F291" s="138" t="str">
        <f t="shared" si="9"/>
        <v/>
      </c>
      <c r="G291" s="138" t="str">
        <f t="shared" si="10"/>
        <v/>
      </c>
    </row>
    <row r="292" spans="1:7" customFormat="1">
      <c r="A292" s="51" t="s">
        <v>1965</v>
      </c>
      <c r="B292" s="68" t="s">
        <v>574</v>
      </c>
      <c r="C292" s="131" t="s">
        <v>1205</v>
      </c>
      <c r="D292" s="51" t="s">
        <v>1205</v>
      </c>
      <c r="E292" s="57"/>
      <c r="F292" s="138" t="str">
        <f t="shared" si="9"/>
        <v/>
      </c>
      <c r="G292" s="138" t="str">
        <f t="shared" si="10"/>
        <v/>
      </c>
    </row>
    <row r="293" spans="1:7" customFormat="1">
      <c r="A293" s="51" t="s">
        <v>1966</v>
      </c>
      <c r="B293" s="68" t="s">
        <v>574</v>
      </c>
      <c r="C293" s="131" t="s">
        <v>1205</v>
      </c>
      <c r="D293" s="51" t="s">
        <v>1205</v>
      </c>
      <c r="E293" s="57"/>
      <c r="F293" s="138" t="str">
        <f t="shared" si="9"/>
        <v/>
      </c>
      <c r="G293" s="138" t="str">
        <f t="shared" si="10"/>
        <v/>
      </c>
    </row>
    <row r="294" spans="1:7" customFormat="1">
      <c r="A294" s="51" t="s">
        <v>1967</v>
      </c>
      <c r="B294" s="68" t="s">
        <v>574</v>
      </c>
      <c r="C294" s="131" t="s">
        <v>1205</v>
      </c>
      <c r="D294" s="51" t="s">
        <v>1205</v>
      </c>
      <c r="E294" s="57"/>
      <c r="F294" s="138" t="str">
        <f t="shared" si="9"/>
        <v/>
      </c>
      <c r="G294" s="138" t="str">
        <f t="shared" si="10"/>
        <v/>
      </c>
    </row>
    <row r="295" spans="1:7" customFormat="1">
      <c r="A295" s="51" t="s">
        <v>1968</v>
      </c>
      <c r="B295" s="68" t="s">
        <v>574</v>
      </c>
      <c r="C295" s="131" t="s">
        <v>1205</v>
      </c>
      <c r="D295" s="51" t="s">
        <v>1205</v>
      </c>
      <c r="E295" s="57"/>
      <c r="F295" s="138" t="str">
        <f t="shared" si="9"/>
        <v/>
      </c>
      <c r="G295" s="138" t="str">
        <f t="shared" si="10"/>
        <v/>
      </c>
    </row>
    <row r="296" spans="1:7" customFormat="1">
      <c r="A296" s="51" t="s">
        <v>1969</v>
      </c>
      <c r="B296" s="68" t="s">
        <v>574</v>
      </c>
      <c r="C296" s="131" t="s">
        <v>1205</v>
      </c>
      <c r="D296" s="51" t="s">
        <v>1205</v>
      </c>
      <c r="E296" s="57"/>
      <c r="F296" s="138" t="str">
        <f t="shared" si="9"/>
        <v/>
      </c>
      <c r="G296" s="138" t="str">
        <f t="shared" si="10"/>
        <v/>
      </c>
    </row>
    <row r="297" spans="1:7" customFormat="1">
      <c r="A297" s="51" t="s">
        <v>1970</v>
      </c>
      <c r="B297" s="68" t="s">
        <v>574</v>
      </c>
      <c r="C297" s="131" t="s">
        <v>1205</v>
      </c>
      <c r="D297" s="51" t="s">
        <v>1205</v>
      </c>
      <c r="E297" s="57"/>
      <c r="F297" s="138" t="str">
        <f t="shared" si="9"/>
        <v/>
      </c>
      <c r="G297" s="138" t="str">
        <f t="shared" si="10"/>
        <v/>
      </c>
    </row>
    <row r="298" spans="1:7" customFormat="1">
      <c r="A298" s="51" t="s">
        <v>1971</v>
      </c>
      <c r="B298" s="68" t="s">
        <v>574</v>
      </c>
      <c r="C298" s="131" t="s">
        <v>1205</v>
      </c>
      <c r="D298" s="51" t="s">
        <v>1205</v>
      </c>
      <c r="E298" s="57"/>
      <c r="F298" s="138" t="str">
        <f t="shared" si="9"/>
        <v/>
      </c>
      <c r="G298" s="138" t="str">
        <f t="shared" si="10"/>
        <v/>
      </c>
    </row>
    <row r="299" spans="1:7" customFormat="1">
      <c r="A299" s="51" t="s">
        <v>1972</v>
      </c>
      <c r="B299" s="68" t="s">
        <v>574</v>
      </c>
      <c r="C299" s="131" t="s">
        <v>1205</v>
      </c>
      <c r="D299" s="51" t="s">
        <v>1205</v>
      </c>
      <c r="E299" s="57"/>
      <c r="F299" s="138" t="str">
        <f t="shared" si="9"/>
        <v/>
      </c>
      <c r="G299" s="138" t="str">
        <f t="shared" si="10"/>
        <v/>
      </c>
    </row>
    <row r="300" spans="1:7" customFormat="1">
      <c r="A300" s="51" t="s">
        <v>1973</v>
      </c>
      <c r="B300" s="68" t="s">
        <v>574</v>
      </c>
      <c r="C300" s="131" t="s">
        <v>1205</v>
      </c>
      <c r="D300" s="51" t="s">
        <v>1205</v>
      </c>
      <c r="E300" s="57"/>
      <c r="F300" s="138" t="str">
        <f t="shared" si="9"/>
        <v/>
      </c>
      <c r="G300" s="138" t="str">
        <f t="shared" si="10"/>
        <v/>
      </c>
    </row>
    <row r="301" spans="1:7" customFormat="1">
      <c r="A301" s="51" t="s">
        <v>1974</v>
      </c>
      <c r="B301" s="68" t="s">
        <v>574</v>
      </c>
      <c r="C301" s="131" t="s">
        <v>1205</v>
      </c>
      <c r="D301" s="51" t="s">
        <v>1205</v>
      </c>
      <c r="E301" s="57"/>
      <c r="F301" s="138" t="str">
        <f t="shared" si="9"/>
        <v/>
      </c>
      <c r="G301" s="138" t="str">
        <f t="shared" si="10"/>
        <v/>
      </c>
    </row>
    <row r="302" spans="1:7" customFormat="1">
      <c r="A302" s="51" t="s">
        <v>1975</v>
      </c>
      <c r="B302" s="68" t="s">
        <v>574</v>
      </c>
      <c r="C302" s="131" t="s">
        <v>1205</v>
      </c>
      <c r="D302" s="51" t="s">
        <v>1205</v>
      </c>
      <c r="E302" s="57"/>
      <c r="F302" s="138" t="str">
        <f t="shared" si="9"/>
        <v/>
      </c>
      <c r="G302" s="138" t="str">
        <f t="shared" si="10"/>
        <v/>
      </c>
    </row>
    <row r="303" spans="1:7" customFormat="1">
      <c r="A303" s="51" t="s">
        <v>1976</v>
      </c>
      <c r="B303" s="68" t="s">
        <v>574</v>
      </c>
      <c r="C303" s="131" t="s">
        <v>1205</v>
      </c>
      <c r="D303" s="51" t="s">
        <v>1205</v>
      </c>
      <c r="E303" s="57"/>
      <c r="F303" s="138" t="str">
        <f t="shared" si="9"/>
        <v/>
      </c>
      <c r="G303" s="138" t="str">
        <f t="shared" si="10"/>
        <v/>
      </c>
    </row>
    <row r="304" spans="1:7" customFormat="1">
      <c r="A304" s="51" t="s">
        <v>1977</v>
      </c>
      <c r="B304" s="68" t="s">
        <v>2015</v>
      </c>
      <c r="C304" s="131" t="s">
        <v>1205</v>
      </c>
      <c r="D304" s="51" t="s">
        <v>1205</v>
      </c>
      <c r="E304" s="57"/>
      <c r="F304" s="138" t="str">
        <f t="shared" si="9"/>
        <v/>
      </c>
      <c r="G304" s="138" t="str">
        <f t="shared" si="10"/>
        <v/>
      </c>
    </row>
    <row r="305" spans="1:7" customFormat="1">
      <c r="A305" s="51" t="s">
        <v>1978</v>
      </c>
      <c r="B305" s="68" t="s">
        <v>140</v>
      </c>
      <c r="C305" s="131">
        <f>SUM(C287:C304)</f>
        <v>0</v>
      </c>
      <c r="D305" s="51">
        <f>SUM(D287:D304)</f>
        <v>0</v>
      </c>
      <c r="E305" s="57"/>
      <c r="F305" s="146">
        <f>SUM(F287:F304)</f>
        <v>0</v>
      </c>
      <c r="G305" s="146">
        <f>SUM(G287:G304)</f>
        <v>0</v>
      </c>
    </row>
    <row r="306" spans="1:7" customFormat="1">
      <c r="A306" s="51" t="s">
        <v>1979</v>
      </c>
      <c r="B306" s="68"/>
      <c r="C306" s="51"/>
      <c r="D306" s="51"/>
      <c r="E306" s="57"/>
      <c r="F306" s="57"/>
      <c r="G306" s="57"/>
    </row>
    <row r="307" spans="1:7" customFormat="1">
      <c r="A307" s="51" t="s">
        <v>1980</v>
      </c>
      <c r="B307" s="68"/>
      <c r="C307" s="51"/>
      <c r="D307" s="51"/>
      <c r="E307" s="57"/>
      <c r="F307" s="57"/>
      <c r="G307" s="57"/>
    </row>
    <row r="308" spans="1:7" customFormat="1">
      <c r="A308" s="51" t="s">
        <v>1981</v>
      </c>
      <c r="B308" s="68"/>
      <c r="C308" s="51"/>
      <c r="D308" s="51"/>
      <c r="E308" s="57"/>
      <c r="F308" s="57"/>
      <c r="G308" s="57"/>
    </row>
    <row r="309" spans="1:7" customFormat="1">
      <c r="A309" s="71"/>
      <c r="B309" s="71" t="s">
        <v>2312</v>
      </c>
      <c r="C309" s="71" t="s">
        <v>109</v>
      </c>
      <c r="D309" s="71" t="s">
        <v>1622</v>
      </c>
      <c r="E309" s="71"/>
      <c r="F309" s="71" t="s">
        <v>481</v>
      </c>
      <c r="G309" s="71" t="s">
        <v>1881</v>
      </c>
    </row>
    <row r="310" spans="1:7" customFormat="1">
      <c r="A310" s="51" t="s">
        <v>1982</v>
      </c>
      <c r="B310" s="68" t="s">
        <v>574</v>
      </c>
      <c r="C310" s="131" t="s">
        <v>1205</v>
      </c>
      <c r="D310" s="51" t="s">
        <v>1205</v>
      </c>
      <c r="E310" s="57"/>
      <c r="F310" s="138" t="str">
        <f>IF($C$328=0,"",IF(C310="[For completion]","",C310/$C$328))</f>
        <v/>
      </c>
      <c r="G310" s="138" t="str">
        <f>IF($D$328=0,"",IF(D310="[For completion]","",D310/$D$328))</f>
        <v/>
      </c>
    </row>
    <row r="311" spans="1:7" customFormat="1">
      <c r="A311" s="51" t="s">
        <v>1983</v>
      </c>
      <c r="B311" s="68" t="s">
        <v>574</v>
      </c>
      <c r="C311" s="131" t="s">
        <v>1205</v>
      </c>
      <c r="D311" s="51" t="s">
        <v>1205</v>
      </c>
      <c r="E311" s="57"/>
      <c r="F311" s="138" t="str">
        <f t="shared" ref="F311:F327" si="11">IF($C$328=0,"",IF(C311="[For completion]","",C311/$C$328))</f>
        <v/>
      </c>
      <c r="G311" s="138" t="str">
        <f t="shared" ref="G311:G327" si="12">IF($D$328=0,"",IF(D311="[For completion]","",D311/$D$328))</f>
        <v/>
      </c>
    </row>
    <row r="312" spans="1:7" customFormat="1">
      <c r="A312" s="51" t="s">
        <v>1984</v>
      </c>
      <c r="B312" s="68" t="s">
        <v>574</v>
      </c>
      <c r="C312" s="131" t="s">
        <v>1205</v>
      </c>
      <c r="D312" s="51" t="s">
        <v>1205</v>
      </c>
      <c r="E312" s="57"/>
      <c r="F312" s="138" t="str">
        <f t="shared" si="11"/>
        <v/>
      </c>
      <c r="G312" s="138" t="str">
        <f t="shared" si="12"/>
        <v/>
      </c>
    </row>
    <row r="313" spans="1:7" customFormat="1">
      <c r="A313" s="51" t="s">
        <v>1985</v>
      </c>
      <c r="B313" s="68" t="s">
        <v>574</v>
      </c>
      <c r="C313" s="131" t="s">
        <v>1205</v>
      </c>
      <c r="D313" s="51" t="s">
        <v>1205</v>
      </c>
      <c r="E313" s="57"/>
      <c r="F313" s="138" t="str">
        <f t="shared" si="11"/>
        <v/>
      </c>
      <c r="G313" s="138" t="str">
        <f t="shared" si="12"/>
        <v/>
      </c>
    </row>
    <row r="314" spans="1:7" customFormat="1">
      <c r="A314" s="51" t="s">
        <v>1986</v>
      </c>
      <c r="B314" s="68" t="s">
        <v>574</v>
      </c>
      <c r="C314" s="131" t="s">
        <v>1205</v>
      </c>
      <c r="D314" s="51" t="s">
        <v>1205</v>
      </c>
      <c r="E314" s="57"/>
      <c r="F314" s="138" t="str">
        <f t="shared" si="11"/>
        <v/>
      </c>
      <c r="G314" s="138" t="str">
        <f t="shared" si="12"/>
        <v/>
      </c>
    </row>
    <row r="315" spans="1:7" customFormat="1">
      <c r="A315" s="51" t="s">
        <v>1987</v>
      </c>
      <c r="B315" s="68" t="s">
        <v>574</v>
      </c>
      <c r="C315" s="131" t="s">
        <v>1205</v>
      </c>
      <c r="D315" s="51" t="s">
        <v>1205</v>
      </c>
      <c r="E315" s="57"/>
      <c r="F315" s="138" t="str">
        <f t="shared" si="11"/>
        <v/>
      </c>
      <c r="G315" s="138" t="str">
        <f t="shared" si="12"/>
        <v/>
      </c>
    </row>
    <row r="316" spans="1:7" customFormat="1">
      <c r="A316" s="51" t="s">
        <v>1988</v>
      </c>
      <c r="B316" s="68" t="s">
        <v>574</v>
      </c>
      <c r="C316" s="131" t="s">
        <v>1205</v>
      </c>
      <c r="D316" s="51" t="s">
        <v>1205</v>
      </c>
      <c r="E316" s="57"/>
      <c r="F316" s="138" t="str">
        <f t="shared" si="11"/>
        <v/>
      </c>
      <c r="G316" s="138" t="str">
        <f t="shared" si="12"/>
        <v/>
      </c>
    </row>
    <row r="317" spans="1:7" customFormat="1">
      <c r="A317" s="51" t="s">
        <v>1989</v>
      </c>
      <c r="B317" s="68" t="s">
        <v>574</v>
      </c>
      <c r="C317" s="131" t="s">
        <v>1205</v>
      </c>
      <c r="D317" s="51" t="s">
        <v>1205</v>
      </c>
      <c r="E317" s="57"/>
      <c r="F317" s="138" t="str">
        <f t="shared" si="11"/>
        <v/>
      </c>
      <c r="G317" s="138" t="str">
        <f t="shared" si="12"/>
        <v/>
      </c>
    </row>
    <row r="318" spans="1:7" customFormat="1">
      <c r="A318" s="51" t="s">
        <v>1990</v>
      </c>
      <c r="B318" s="68" t="s">
        <v>574</v>
      </c>
      <c r="C318" s="131" t="s">
        <v>1205</v>
      </c>
      <c r="D318" s="51" t="s">
        <v>1205</v>
      </c>
      <c r="E318" s="57"/>
      <c r="F318" s="138" t="str">
        <f t="shared" si="11"/>
        <v/>
      </c>
      <c r="G318" s="138" t="str">
        <f t="shared" si="12"/>
        <v/>
      </c>
    </row>
    <row r="319" spans="1:7" customFormat="1">
      <c r="A319" s="51" t="s">
        <v>1991</v>
      </c>
      <c r="B319" s="68" t="s">
        <v>574</v>
      </c>
      <c r="C319" s="131" t="s">
        <v>1205</v>
      </c>
      <c r="D319" s="51" t="s">
        <v>1205</v>
      </c>
      <c r="E319" s="57"/>
      <c r="F319" s="138" t="str">
        <f t="shared" si="11"/>
        <v/>
      </c>
      <c r="G319" s="138" t="str">
        <f t="shared" si="12"/>
        <v/>
      </c>
    </row>
    <row r="320" spans="1:7" customFormat="1">
      <c r="A320" s="51" t="s">
        <v>2092</v>
      </c>
      <c r="B320" s="68" t="s">
        <v>574</v>
      </c>
      <c r="C320" s="131" t="s">
        <v>1205</v>
      </c>
      <c r="D320" s="51" t="s">
        <v>1205</v>
      </c>
      <c r="E320" s="57"/>
      <c r="F320" s="138" t="str">
        <f t="shared" si="11"/>
        <v/>
      </c>
      <c r="G320" s="138" t="str">
        <f t="shared" si="12"/>
        <v/>
      </c>
    </row>
    <row r="321" spans="1:7" customFormat="1">
      <c r="A321" s="51" t="s">
        <v>2134</v>
      </c>
      <c r="B321" s="68" t="s">
        <v>574</v>
      </c>
      <c r="C321" s="131" t="s">
        <v>1205</v>
      </c>
      <c r="D321" s="51" t="s">
        <v>1205</v>
      </c>
      <c r="E321" s="57"/>
      <c r="F321" s="138" t="str">
        <f>IF($C$328=0,"",IF(C321="[For completion]","",C321/$C$328))</f>
        <v/>
      </c>
      <c r="G321" s="138" t="str">
        <f t="shared" si="12"/>
        <v/>
      </c>
    </row>
    <row r="322" spans="1:7" customFormat="1">
      <c r="A322" s="51" t="s">
        <v>2135</v>
      </c>
      <c r="B322" s="68" t="s">
        <v>574</v>
      </c>
      <c r="C322" s="131" t="s">
        <v>1205</v>
      </c>
      <c r="D322" s="51" t="s">
        <v>1205</v>
      </c>
      <c r="E322" s="57"/>
      <c r="F322" s="138" t="str">
        <f t="shared" si="11"/>
        <v/>
      </c>
      <c r="G322" s="138" t="str">
        <f t="shared" si="12"/>
        <v/>
      </c>
    </row>
    <row r="323" spans="1:7" customFormat="1">
      <c r="A323" s="51" t="s">
        <v>2136</v>
      </c>
      <c r="B323" s="68" t="s">
        <v>574</v>
      </c>
      <c r="C323" s="131" t="s">
        <v>1205</v>
      </c>
      <c r="D323" s="51" t="s">
        <v>1205</v>
      </c>
      <c r="E323" s="57"/>
      <c r="F323" s="138" t="str">
        <f t="shared" si="11"/>
        <v/>
      </c>
      <c r="G323" s="138" t="str">
        <f t="shared" si="12"/>
        <v/>
      </c>
    </row>
    <row r="324" spans="1:7" customFormat="1">
      <c r="A324" s="51" t="s">
        <v>2137</v>
      </c>
      <c r="B324" s="68" t="s">
        <v>574</v>
      </c>
      <c r="C324" s="131" t="s">
        <v>1205</v>
      </c>
      <c r="D324" s="51" t="s">
        <v>1205</v>
      </c>
      <c r="E324" s="57"/>
      <c r="F324" s="138" t="str">
        <f t="shared" si="11"/>
        <v/>
      </c>
      <c r="G324" s="138" t="str">
        <f t="shared" si="12"/>
        <v/>
      </c>
    </row>
    <row r="325" spans="1:7" customFormat="1">
      <c r="A325" s="51" t="s">
        <v>2138</v>
      </c>
      <c r="B325" s="68" t="s">
        <v>574</v>
      </c>
      <c r="C325" s="131" t="s">
        <v>1205</v>
      </c>
      <c r="D325" s="51" t="s">
        <v>1205</v>
      </c>
      <c r="E325" s="57"/>
      <c r="F325" s="138" t="str">
        <f t="shared" si="11"/>
        <v/>
      </c>
      <c r="G325" s="138" t="str">
        <f t="shared" si="12"/>
        <v/>
      </c>
    </row>
    <row r="326" spans="1:7" customFormat="1">
      <c r="A326" s="51" t="s">
        <v>2139</v>
      </c>
      <c r="B326" s="68" t="s">
        <v>574</v>
      </c>
      <c r="C326" s="131" t="s">
        <v>1205</v>
      </c>
      <c r="D326" s="51" t="s">
        <v>1205</v>
      </c>
      <c r="E326" s="57"/>
      <c r="F326" s="138" t="str">
        <f t="shared" si="11"/>
        <v/>
      </c>
      <c r="G326" s="138" t="str">
        <f t="shared" si="12"/>
        <v/>
      </c>
    </row>
    <row r="327" spans="1:7" customFormat="1">
      <c r="A327" s="51" t="s">
        <v>2140</v>
      </c>
      <c r="B327" s="68" t="s">
        <v>2015</v>
      </c>
      <c r="C327" s="131" t="s">
        <v>1205</v>
      </c>
      <c r="D327" s="51" t="s">
        <v>1205</v>
      </c>
      <c r="E327" s="57"/>
      <c r="F327" s="138" t="str">
        <f t="shared" si="11"/>
        <v/>
      </c>
      <c r="G327" s="138" t="str">
        <f t="shared" si="12"/>
        <v/>
      </c>
    </row>
    <row r="328" spans="1:7" customFormat="1">
      <c r="A328" s="51" t="s">
        <v>2141</v>
      </c>
      <c r="B328" s="68" t="s">
        <v>140</v>
      </c>
      <c r="C328" s="131">
        <f>SUM(C310:C327)</f>
        <v>0</v>
      </c>
      <c r="D328" s="51">
        <f>SUM(D310:D327)</f>
        <v>0</v>
      </c>
      <c r="E328" s="57"/>
      <c r="F328" s="146">
        <f>SUM(F310:F327)</f>
        <v>0</v>
      </c>
      <c r="G328" s="146">
        <f>SUM(G310:G327)</f>
        <v>0</v>
      </c>
    </row>
    <row r="329" spans="1:7" customFormat="1">
      <c r="A329" s="51" t="s">
        <v>1992</v>
      </c>
      <c r="B329" s="68"/>
      <c r="C329" s="51"/>
      <c r="D329" s="51"/>
      <c r="E329" s="57"/>
      <c r="F329" s="57"/>
      <c r="G329" s="57"/>
    </row>
    <row r="330" spans="1:7" customFormat="1">
      <c r="A330" s="51" t="s">
        <v>2142</v>
      </c>
      <c r="B330" s="68"/>
      <c r="C330" s="51"/>
      <c r="D330" s="51"/>
      <c r="E330" s="57"/>
      <c r="F330" s="57"/>
      <c r="G330" s="57"/>
    </row>
    <row r="331" spans="1:7" customFormat="1">
      <c r="A331" s="51" t="s">
        <v>2143</v>
      </c>
      <c r="B331" s="68"/>
      <c r="C331" s="51"/>
      <c r="D331" s="51"/>
      <c r="E331" s="57"/>
      <c r="F331" s="57"/>
      <c r="G331" s="57"/>
    </row>
    <row r="332" spans="1:7" customFormat="1">
      <c r="A332" s="71"/>
      <c r="B332" s="71" t="s">
        <v>2275</v>
      </c>
      <c r="C332" s="71" t="s">
        <v>109</v>
      </c>
      <c r="D332" s="71" t="s">
        <v>1622</v>
      </c>
      <c r="E332" s="71"/>
      <c r="F332" s="71" t="s">
        <v>481</v>
      </c>
      <c r="G332" s="71" t="s">
        <v>1881</v>
      </c>
    </row>
    <row r="333" spans="1:7" customFormat="1">
      <c r="A333" s="51" t="s">
        <v>2144</v>
      </c>
      <c r="B333" s="68" t="s">
        <v>1615</v>
      </c>
      <c r="C333" s="131" t="s">
        <v>1205</v>
      </c>
      <c r="D333" s="51" t="s">
        <v>1205</v>
      </c>
      <c r="E333" s="57"/>
      <c r="F333" s="138" t="str">
        <f>IF($C$346=0,"",IF(C333="[For completion]","",C333/$C$346))</f>
        <v/>
      </c>
      <c r="G333" s="138" t="str">
        <f>IF($D$346=0,"",IF(D333="[For completion]","",D333/$D$346))</f>
        <v/>
      </c>
    </row>
    <row r="334" spans="1:7" customFormat="1">
      <c r="A334" s="51" t="s">
        <v>2145</v>
      </c>
      <c r="B334" s="68" t="s">
        <v>1616</v>
      </c>
      <c r="C334" s="131" t="s">
        <v>1205</v>
      </c>
      <c r="D334" s="51" t="s">
        <v>1205</v>
      </c>
      <c r="E334" s="57"/>
      <c r="F334" s="138" t="str">
        <f t="shared" ref="F334:F345" si="13">IF($C$346=0,"",IF(C334="[For completion]","",C334/$C$346))</f>
        <v/>
      </c>
      <c r="G334" s="138" t="str">
        <f t="shared" ref="G334:G345" si="14">IF($D$346=0,"",IF(D334="[For completion]","",D334/$D$346))</f>
        <v/>
      </c>
    </row>
    <row r="335" spans="1:7" customFormat="1">
      <c r="A335" s="51" t="s">
        <v>2146</v>
      </c>
      <c r="B335" s="68" t="s">
        <v>2293</v>
      </c>
      <c r="C335" s="131" t="s">
        <v>1205</v>
      </c>
      <c r="D335" s="51" t="s">
        <v>1205</v>
      </c>
      <c r="E335" s="57"/>
      <c r="F335" s="138" t="str">
        <f t="shared" si="13"/>
        <v/>
      </c>
      <c r="G335" s="138" t="str">
        <f t="shared" si="14"/>
        <v/>
      </c>
    </row>
    <row r="336" spans="1:7" customFormat="1">
      <c r="A336" s="51" t="s">
        <v>2147</v>
      </c>
      <c r="B336" s="68" t="s">
        <v>1617</v>
      </c>
      <c r="C336" s="131" t="s">
        <v>1205</v>
      </c>
      <c r="D336" s="51" t="s">
        <v>1205</v>
      </c>
      <c r="E336" s="57"/>
      <c r="F336" s="138" t="str">
        <f t="shared" si="13"/>
        <v/>
      </c>
      <c r="G336" s="138" t="str">
        <f t="shared" si="14"/>
        <v/>
      </c>
    </row>
    <row r="337" spans="1:7" customFormat="1">
      <c r="A337" s="51" t="s">
        <v>2148</v>
      </c>
      <c r="B337" s="68" t="s">
        <v>1618</v>
      </c>
      <c r="C337" s="131" t="s">
        <v>1205</v>
      </c>
      <c r="D337" s="51" t="s">
        <v>1205</v>
      </c>
      <c r="E337" s="57"/>
      <c r="F337" s="138" t="str">
        <f t="shared" si="13"/>
        <v/>
      </c>
      <c r="G337" s="138" t="str">
        <f t="shared" si="14"/>
        <v/>
      </c>
    </row>
    <row r="338" spans="1:7" customFormat="1">
      <c r="A338" s="51" t="s">
        <v>2149</v>
      </c>
      <c r="B338" s="68" t="s">
        <v>1619</v>
      </c>
      <c r="C338" s="131" t="s">
        <v>1205</v>
      </c>
      <c r="D338" s="51" t="s">
        <v>1205</v>
      </c>
      <c r="E338" s="57"/>
      <c r="F338" s="138" t="str">
        <f t="shared" si="13"/>
        <v/>
      </c>
      <c r="G338" s="138" t="str">
        <f t="shared" si="14"/>
        <v/>
      </c>
    </row>
    <row r="339" spans="1:7" customFormat="1">
      <c r="A339" s="51" t="s">
        <v>2150</v>
      </c>
      <c r="B339" s="68" t="s">
        <v>1620</v>
      </c>
      <c r="C339" s="131" t="s">
        <v>1205</v>
      </c>
      <c r="D339" s="51" t="s">
        <v>1205</v>
      </c>
      <c r="E339" s="57"/>
      <c r="F339" s="138" t="str">
        <f t="shared" si="13"/>
        <v/>
      </c>
      <c r="G339" s="138" t="str">
        <f t="shared" si="14"/>
        <v/>
      </c>
    </row>
    <row r="340" spans="1:7" customFormat="1">
      <c r="A340" s="51" t="s">
        <v>2151</v>
      </c>
      <c r="B340" s="68" t="s">
        <v>1621</v>
      </c>
      <c r="C340" s="131" t="s">
        <v>1205</v>
      </c>
      <c r="D340" s="51" t="s">
        <v>1205</v>
      </c>
      <c r="E340" s="57"/>
      <c r="F340" s="138" t="str">
        <f t="shared" si="13"/>
        <v/>
      </c>
      <c r="G340" s="138" t="str">
        <f t="shared" si="14"/>
        <v/>
      </c>
    </row>
    <row r="341" spans="1:7" customFormat="1">
      <c r="A341" s="51" t="s">
        <v>2152</v>
      </c>
      <c r="B341" s="68" t="s">
        <v>2665</v>
      </c>
      <c r="C341" s="131" t="s">
        <v>1205</v>
      </c>
      <c r="D341" s="51" t="s">
        <v>1205</v>
      </c>
      <c r="E341" s="57"/>
      <c r="F341" s="138" t="str">
        <f t="shared" si="13"/>
        <v/>
      </c>
      <c r="G341" s="138" t="str">
        <f t="shared" si="14"/>
        <v/>
      </c>
    </row>
    <row r="342" spans="1:7" customFormat="1">
      <c r="A342" s="51" t="s">
        <v>2153</v>
      </c>
      <c r="B342" s="51" t="s">
        <v>2668</v>
      </c>
      <c r="C342" s="131" t="s">
        <v>1205</v>
      </c>
      <c r="D342" s="51" t="s">
        <v>1205</v>
      </c>
      <c r="F342" s="138" t="str">
        <f t="shared" si="13"/>
        <v/>
      </c>
      <c r="G342" s="138" t="str">
        <f t="shared" si="14"/>
        <v/>
      </c>
    </row>
    <row r="343" spans="1:7" customFormat="1">
      <c r="A343" s="51" t="s">
        <v>2154</v>
      </c>
      <c r="B343" s="51" t="s">
        <v>2666</v>
      </c>
      <c r="C343" s="131" t="s">
        <v>1205</v>
      </c>
      <c r="D343" s="51" t="s">
        <v>1205</v>
      </c>
      <c r="F343" s="138" t="str">
        <f t="shared" si="13"/>
        <v/>
      </c>
      <c r="G343" s="138" t="str">
        <f t="shared" si="14"/>
        <v/>
      </c>
    </row>
    <row r="344" spans="1:7" customFormat="1">
      <c r="A344" s="51" t="s">
        <v>2662</v>
      </c>
      <c r="B344" s="68" t="s">
        <v>2667</v>
      </c>
      <c r="C344" s="131" t="s">
        <v>1205</v>
      </c>
      <c r="D344" s="51" t="s">
        <v>1205</v>
      </c>
      <c r="E344" s="57"/>
      <c r="F344" s="138" t="str">
        <f t="shared" si="13"/>
        <v/>
      </c>
      <c r="G344" s="138" t="str">
        <f t="shared" si="14"/>
        <v/>
      </c>
    </row>
    <row r="345" spans="1:7" customFormat="1">
      <c r="A345" s="51" t="s">
        <v>2663</v>
      </c>
      <c r="B345" s="51" t="s">
        <v>2015</v>
      </c>
      <c r="C345" s="131" t="s">
        <v>1205</v>
      </c>
      <c r="D345" s="51" t="s">
        <v>1205</v>
      </c>
      <c r="F345" s="138" t="str">
        <f t="shared" si="13"/>
        <v/>
      </c>
      <c r="G345" s="138" t="str">
        <f t="shared" si="14"/>
        <v/>
      </c>
    </row>
    <row r="346" spans="1:7" customFormat="1">
      <c r="A346" s="51" t="s">
        <v>2664</v>
      </c>
      <c r="B346" s="68" t="s">
        <v>140</v>
      </c>
      <c r="C346" s="131">
        <f>SUM(C333:C345)</f>
        <v>0</v>
      </c>
      <c r="D346" s="51">
        <f>SUM(D333:D345)</f>
        <v>0</v>
      </c>
      <c r="E346" s="57"/>
      <c r="F346" s="146">
        <f>SUM(F333:F345)</f>
        <v>0</v>
      </c>
      <c r="G346" s="146">
        <f>SUM(G333:G345)</f>
        <v>0</v>
      </c>
    </row>
    <row r="347" spans="1:7" customFormat="1">
      <c r="A347" s="51" t="s">
        <v>2155</v>
      </c>
      <c r="B347" s="68"/>
      <c r="C347" s="131"/>
      <c r="D347" s="51"/>
      <c r="E347" s="57"/>
      <c r="F347" s="146"/>
      <c r="G347" s="146"/>
    </row>
    <row r="348" spans="1:7" customFormat="1">
      <c r="A348" s="51" t="s">
        <v>2669</v>
      </c>
      <c r="B348" s="68"/>
      <c r="C348" s="131"/>
      <c r="D348" s="51"/>
      <c r="E348" s="57"/>
      <c r="F348" s="146"/>
      <c r="G348" s="146"/>
    </row>
    <row r="349" spans="1:7" customFormat="1">
      <c r="A349" s="51" t="s">
        <v>2670</v>
      </c>
    </row>
    <row r="350" spans="1:7" customFormat="1">
      <c r="A350" s="51" t="s">
        <v>2671</v>
      </c>
    </row>
    <row r="351" spans="1:7" customFormat="1">
      <c r="A351" s="51" t="s">
        <v>2672</v>
      </c>
      <c r="B351" s="68"/>
      <c r="C351" s="131"/>
      <c r="D351" s="51"/>
      <c r="E351" s="57"/>
      <c r="F351" s="146"/>
      <c r="G351" s="146"/>
    </row>
    <row r="352" spans="1:7" customFormat="1">
      <c r="A352" s="51" t="s">
        <v>2673</v>
      </c>
      <c r="B352" s="68"/>
      <c r="C352" s="131"/>
      <c r="D352" s="51"/>
      <c r="E352" s="57"/>
      <c r="F352" s="146"/>
      <c r="G352" s="146"/>
    </row>
    <row r="353" spans="1:7" customFormat="1">
      <c r="A353" s="51" t="s">
        <v>2674</v>
      </c>
      <c r="B353" s="68"/>
      <c r="C353" s="131"/>
      <c r="D353" s="51"/>
      <c r="E353" s="57"/>
      <c r="F353" s="146"/>
      <c r="G353" s="146"/>
    </row>
    <row r="354" spans="1:7" customFormat="1">
      <c r="A354" s="51" t="s">
        <v>2675</v>
      </c>
      <c r="B354" s="68"/>
      <c r="C354" s="131"/>
      <c r="D354" s="51"/>
      <c r="E354" s="57"/>
      <c r="F354" s="146"/>
      <c r="G354" s="146"/>
    </row>
    <row r="355" spans="1:7" customFormat="1">
      <c r="A355" s="51" t="s">
        <v>2676</v>
      </c>
      <c r="B355" s="68"/>
      <c r="C355" s="51"/>
      <c r="D355" s="51"/>
      <c r="E355" s="57"/>
      <c r="F355" s="57"/>
      <c r="G355" s="57"/>
    </row>
    <row r="356" spans="1:7" customFormat="1">
      <c r="A356" s="51" t="s">
        <v>2692</v>
      </c>
      <c r="B356" s="68"/>
      <c r="C356" s="51"/>
      <c r="D356" s="51"/>
      <c r="E356" s="57"/>
      <c r="F356" s="57"/>
      <c r="G356" s="57"/>
    </row>
    <row r="357" spans="1:7" customFormat="1">
      <c r="A357" s="71"/>
      <c r="B357" s="71" t="s">
        <v>2276</v>
      </c>
      <c r="C357" s="71" t="s">
        <v>109</v>
      </c>
      <c r="D357" s="71" t="s">
        <v>1622</v>
      </c>
      <c r="E357" s="71"/>
      <c r="F357" s="71" t="s">
        <v>481</v>
      </c>
      <c r="G357" s="71" t="s">
        <v>1881</v>
      </c>
    </row>
    <row r="358" spans="1:7" customFormat="1">
      <c r="A358" s="51" t="s">
        <v>2469</v>
      </c>
      <c r="B358" s="68" t="s">
        <v>2003</v>
      </c>
      <c r="C358" s="131">
        <v>3426.8809999999999</v>
      </c>
      <c r="D358" s="51">
        <v>28376</v>
      </c>
      <c r="E358" s="57"/>
      <c r="F358" s="138">
        <f>IF($C$365=0,"",IF(C358="[For completion]","",C358/$C$365))</f>
        <v>0.66036144434368349</v>
      </c>
      <c r="G358" s="138">
        <f>IF($D$365=0,"",IF(D358="[For completion]","",D358/$D$365))</f>
        <v>0.62397748262819952</v>
      </c>
    </row>
    <row r="359" spans="1:7" customFormat="1">
      <c r="A359" s="51" t="s">
        <v>2470</v>
      </c>
      <c r="B359" s="152" t="s">
        <v>2004</v>
      </c>
      <c r="C359" s="131">
        <v>710.99</v>
      </c>
      <c r="D359" s="51">
        <v>5183</v>
      </c>
      <c r="E359" s="57"/>
      <c r="F359" s="138">
        <f t="shared" ref="F359:F364" si="15">IF($C$365=0,"",IF(C359="[For completion]","",C359/$C$365))</f>
        <v>0.13700807915825369</v>
      </c>
      <c r="G359" s="138">
        <f t="shared" ref="G359:G364" si="16">IF($D$365=0,"",IF(D359="[For completion]","",D359/$D$365))</f>
        <v>0.11397220511918374</v>
      </c>
    </row>
    <row r="360" spans="1:7" customFormat="1">
      <c r="A360" s="51" t="s">
        <v>2471</v>
      </c>
      <c r="B360" s="68" t="s">
        <v>2005</v>
      </c>
      <c r="C360" s="131">
        <v>165.155</v>
      </c>
      <c r="D360" s="51">
        <v>2126</v>
      </c>
      <c r="E360" s="57"/>
      <c r="F360" s="138">
        <f t="shared" si="15"/>
        <v>3.1825439617127367E-2</v>
      </c>
      <c r="G360" s="138">
        <f t="shared" si="16"/>
        <v>4.6749934031137301E-2</v>
      </c>
    </row>
    <row r="361" spans="1:7" customFormat="1">
      <c r="A361" s="51" t="s">
        <v>2472</v>
      </c>
      <c r="B361" s="68" t="s">
        <v>2006</v>
      </c>
      <c r="C361" s="131">
        <v>886.37599999999998</v>
      </c>
      <c r="D361" s="51">
        <v>9791</v>
      </c>
      <c r="E361" s="57"/>
      <c r="F361" s="138">
        <f t="shared" si="15"/>
        <v>0.1708050368809354</v>
      </c>
      <c r="G361" s="138">
        <f t="shared" si="16"/>
        <v>0.21530037822147946</v>
      </c>
    </row>
    <row r="362" spans="1:7" customFormat="1">
      <c r="A362" s="51" t="s">
        <v>2473</v>
      </c>
      <c r="B362" s="68" t="s">
        <v>2007</v>
      </c>
      <c r="C362" s="131">
        <v>0</v>
      </c>
      <c r="D362" s="51">
        <v>0</v>
      </c>
      <c r="E362" s="57"/>
      <c r="F362" s="138">
        <f t="shared" si="15"/>
        <v>0</v>
      </c>
      <c r="G362" s="138">
        <f t="shared" si="16"/>
        <v>0</v>
      </c>
    </row>
    <row r="363" spans="1:7" customFormat="1">
      <c r="A363" s="51" t="s">
        <v>2474</v>
      </c>
      <c r="B363" s="68" t="s">
        <v>2008</v>
      </c>
      <c r="C363" s="131">
        <v>0</v>
      </c>
      <c r="D363" s="51">
        <v>0</v>
      </c>
      <c r="E363" s="57"/>
      <c r="F363" s="138">
        <f t="shared" si="15"/>
        <v>0</v>
      </c>
      <c r="G363" s="138">
        <f t="shared" si="16"/>
        <v>0</v>
      </c>
    </row>
    <row r="364" spans="1:7" customFormat="1">
      <c r="A364" s="51" t="s">
        <v>2475</v>
      </c>
      <c r="B364" s="68" t="s">
        <v>1623</v>
      </c>
      <c r="C364" s="131">
        <v>0</v>
      </c>
      <c r="D364" s="51">
        <v>0</v>
      </c>
      <c r="E364" s="57"/>
      <c r="F364" s="138">
        <f t="shared" si="15"/>
        <v>0</v>
      </c>
      <c r="G364" s="138">
        <f t="shared" si="16"/>
        <v>0</v>
      </c>
    </row>
    <row r="365" spans="1:7" customFormat="1">
      <c r="A365" s="51" t="s">
        <v>2476</v>
      </c>
      <c r="B365" s="68" t="s">
        <v>140</v>
      </c>
      <c r="C365" s="131">
        <f>SUM(C358:C364)</f>
        <v>5189.402</v>
      </c>
      <c r="D365" s="51">
        <f>SUM(D358:D364)</f>
        <v>45476</v>
      </c>
      <c r="E365" s="57"/>
      <c r="F365" s="146">
        <f>SUM(F358:F364)</f>
        <v>0.99999999999999989</v>
      </c>
      <c r="G365" s="146">
        <f>SUM(G358:G364)</f>
        <v>1</v>
      </c>
    </row>
    <row r="366" spans="1:7" customFormat="1">
      <c r="A366" s="51" t="s">
        <v>2156</v>
      </c>
      <c r="B366" s="68"/>
      <c r="C366" s="51"/>
      <c r="D366" s="51"/>
      <c r="E366" s="57"/>
      <c r="F366" s="57"/>
      <c r="G366" s="57"/>
    </row>
    <row r="367" spans="1:7" customFormat="1">
      <c r="A367" s="71"/>
      <c r="B367" s="71" t="s">
        <v>2277</v>
      </c>
      <c r="C367" s="71" t="s">
        <v>109</v>
      </c>
      <c r="D367" s="71" t="s">
        <v>1622</v>
      </c>
      <c r="E367" s="71"/>
      <c r="F367" s="71" t="s">
        <v>481</v>
      </c>
      <c r="G367" s="71" t="s">
        <v>1881</v>
      </c>
    </row>
    <row r="368" spans="1:7" customFormat="1">
      <c r="A368" s="51" t="s">
        <v>2477</v>
      </c>
      <c r="B368" s="68" t="s">
        <v>2197</v>
      </c>
      <c r="C368" s="131" t="s">
        <v>1205</v>
      </c>
      <c r="D368" s="51" t="s">
        <v>1205</v>
      </c>
      <c r="E368" s="57"/>
      <c r="F368" s="138" t="str">
        <f>IF($C$372=0,"",IF(C368="[For completion]","",C368/$C$372))</f>
        <v/>
      </c>
      <c r="G368" s="138" t="str">
        <f>IF($D$372=0,"",IF(D368="[For completion]","",D368/$D$372))</f>
        <v/>
      </c>
    </row>
    <row r="369" spans="1:7" customFormat="1">
      <c r="A369" s="51" t="s">
        <v>2478</v>
      </c>
      <c r="B369" s="152" t="s">
        <v>2242</v>
      </c>
      <c r="C369" s="131" t="s">
        <v>1205</v>
      </c>
      <c r="D369" s="51" t="s">
        <v>1205</v>
      </c>
      <c r="E369" s="57"/>
      <c r="F369" s="138" t="str">
        <f>IF($C$372=0,"",IF(C369="[For completion]","",C369/$C$372))</f>
        <v/>
      </c>
      <c r="G369" s="138" t="str">
        <f>IF($D$372=0,"",IF(D369="[For completion]","",D369/$D$372))</f>
        <v/>
      </c>
    </row>
    <row r="370" spans="1:7" customFormat="1">
      <c r="A370" s="51" t="s">
        <v>2479</v>
      </c>
      <c r="B370" s="68" t="s">
        <v>1623</v>
      </c>
      <c r="C370" s="131" t="s">
        <v>1205</v>
      </c>
      <c r="D370" s="51" t="s">
        <v>1205</v>
      </c>
      <c r="E370" s="57"/>
      <c r="F370" s="138" t="str">
        <f>IF($C$372=0,"",IF(C370="[For completion]","",C370/$C$372))</f>
        <v/>
      </c>
      <c r="G370" s="138" t="str">
        <f>IF($D$372=0,"",IF(D370="[For completion]","",D370/$D$372))</f>
        <v/>
      </c>
    </row>
    <row r="371" spans="1:7" customFormat="1">
      <c r="A371" s="51" t="s">
        <v>2480</v>
      </c>
      <c r="B371" s="51" t="s">
        <v>2015</v>
      </c>
      <c r="C371" s="131" t="s">
        <v>1205</v>
      </c>
      <c r="D371" s="51" t="s">
        <v>1205</v>
      </c>
      <c r="E371" s="57"/>
      <c r="F371" s="138" t="str">
        <f>IF($C$372=0,"",IF(C371="[For completion]","",C371/$C$372))</f>
        <v/>
      </c>
      <c r="G371" s="138" t="str">
        <f>IF($D$372=0,"",IF(D371="[For completion]","",D371/$D$372))</f>
        <v/>
      </c>
    </row>
    <row r="372" spans="1:7" customFormat="1">
      <c r="A372" s="51" t="s">
        <v>2481</v>
      </c>
      <c r="B372" s="68" t="s">
        <v>140</v>
      </c>
      <c r="C372" s="131">
        <f>SUM(C368:C371)</f>
        <v>0</v>
      </c>
      <c r="D372" s="51">
        <f>SUM(D368:D371)</f>
        <v>0</v>
      </c>
      <c r="E372" s="57"/>
      <c r="F372" s="146">
        <f>SUM(F368:F371)</f>
        <v>0</v>
      </c>
      <c r="G372" s="146">
        <f>SUM(G368:G371)</f>
        <v>0</v>
      </c>
    </row>
    <row r="373" spans="1:7" customFormat="1">
      <c r="A373" s="51" t="s">
        <v>2482</v>
      </c>
      <c r="B373" s="68"/>
      <c r="C373" s="51"/>
      <c r="D373" s="51"/>
      <c r="E373" s="57"/>
      <c r="F373" s="57"/>
      <c r="G373" s="57"/>
    </row>
    <row r="374" spans="1:7" customFormat="1" ht="15" customHeight="1">
      <c r="A374" s="71"/>
      <c r="B374" s="71" t="s">
        <v>3025</v>
      </c>
      <c r="C374" s="71" t="s">
        <v>2655</v>
      </c>
      <c r="D374" s="71" t="s">
        <v>2656</v>
      </c>
      <c r="E374" s="71"/>
      <c r="F374" s="71" t="s">
        <v>2657</v>
      </c>
      <c r="G374" s="71"/>
    </row>
    <row r="375" spans="1:7" customFormat="1">
      <c r="A375" s="51" t="s">
        <v>2483</v>
      </c>
      <c r="B375" s="68" t="s">
        <v>2003</v>
      </c>
      <c r="C375" s="131" t="s">
        <v>1205</v>
      </c>
      <c r="D375" s="131" t="s">
        <v>1205</v>
      </c>
      <c r="E375" s="49"/>
      <c r="F375" s="166" t="s">
        <v>1205</v>
      </c>
      <c r="G375" s="138" t="str">
        <f>IF($D$393=0,"",IF(D375="[For completion]","",D375/$D$393))</f>
        <v/>
      </c>
    </row>
    <row r="376" spans="1:7" customFormat="1">
      <c r="A376" s="51" t="s">
        <v>2484</v>
      </c>
      <c r="B376" s="68" t="s">
        <v>2004</v>
      </c>
      <c r="C376" s="131" t="s">
        <v>1205</v>
      </c>
      <c r="D376" s="131" t="s">
        <v>1205</v>
      </c>
      <c r="E376" s="49"/>
      <c r="F376" s="166" t="s">
        <v>1205</v>
      </c>
      <c r="G376" s="138" t="str">
        <f t="shared" ref="G376:G393" si="17">IF($D$393=0,"",IF(D376="[For completion]","",D376/$D$393))</f>
        <v/>
      </c>
    </row>
    <row r="377" spans="1:7" customFormat="1">
      <c r="A377" s="51" t="s">
        <v>2485</v>
      </c>
      <c r="B377" s="68" t="s">
        <v>2005</v>
      </c>
      <c r="C377" s="131" t="s">
        <v>1205</v>
      </c>
      <c r="D377" s="131" t="s">
        <v>1205</v>
      </c>
      <c r="E377" s="49"/>
      <c r="F377" s="166" t="s">
        <v>1205</v>
      </c>
      <c r="G377" s="138" t="str">
        <f t="shared" si="17"/>
        <v/>
      </c>
    </row>
    <row r="378" spans="1:7" customFormat="1">
      <c r="A378" s="51" t="s">
        <v>2486</v>
      </c>
      <c r="B378" s="68" t="s">
        <v>2006</v>
      </c>
      <c r="C378" s="131" t="s">
        <v>1205</v>
      </c>
      <c r="D378" s="131" t="s">
        <v>1205</v>
      </c>
      <c r="E378" s="49"/>
      <c r="F378" s="166" t="s">
        <v>1205</v>
      </c>
      <c r="G378" s="138" t="str">
        <f t="shared" si="17"/>
        <v/>
      </c>
    </row>
    <row r="379" spans="1:7" customFormat="1">
      <c r="A379" s="51" t="s">
        <v>2487</v>
      </c>
      <c r="B379" s="68" t="s">
        <v>2007</v>
      </c>
      <c r="C379" s="131" t="s">
        <v>1205</v>
      </c>
      <c r="D379" s="131" t="s">
        <v>1205</v>
      </c>
      <c r="E379" s="49"/>
      <c r="F379" s="166" t="s">
        <v>1205</v>
      </c>
      <c r="G379" s="138" t="str">
        <f t="shared" si="17"/>
        <v/>
      </c>
    </row>
    <row r="380" spans="1:7" customFormat="1">
      <c r="A380" s="51" t="s">
        <v>2488</v>
      </c>
      <c r="B380" s="68" t="s">
        <v>2008</v>
      </c>
      <c r="C380" s="131" t="s">
        <v>1205</v>
      </c>
      <c r="D380" s="131" t="s">
        <v>1205</v>
      </c>
      <c r="E380" s="49"/>
      <c r="F380" s="166" t="s">
        <v>1205</v>
      </c>
      <c r="G380" s="138" t="str">
        <f t="shared" si="17"/>
        <v/>
      </c>
    </row>
    <row r="381" spans="1:7" customFormat="1">
      <c r="A381" s="51" t="s">
        <v>2489</v>
      </c>
      <c r="B381" s="68" t="s">
        <v>1623</v>
      </c>
      <c r="C381" s="131" t="s">
        <v>1205</v>
      </c>
      <c r="D381" s="131" t="s">
        <v>1205</v>
      </c>
      <c r="E381" s="49"/>
      <c r="F381" s="166" t="s">
        <v>1205</v>
      </c>
      <c r="G381" s="138" t="str">
        <f t="shared" si="17"/>
        <v/>
      </c>
    </row>
    <row r="382" spans="1:7" customFormat="1">
      <c r="A382" s="51" t="s">
        <v>2490</v>
      </c>
      <c r="B382" s="68" t="s">
        <v>2015</v>
      </c>
      <c r="C382" s="131" t="s">
        <v>1205</v>
      </c>
      <c r="D382" s="131" t="s">
        <v>1205</v>
      </c>
      <c r="E382" s="49"/>
      <c r="F382" s="166" t="s">
        <v>1205</v>
      </c>
      <c r="G382" s="138" t="str">
        <f t="shared" si="17"/>
        <v/>
      </c>
    </row>
    <row r="383" spans="1:7" customFormat="1">
      <c r="A383" s="51" t="s">
        <v>2491</v>
      </c>
      <c r="B383" s="68" t="s">
        <v>140</v>
      </c>
      <c r="C383" s="131" t="s">
        <v>1205</v>
      </c>
      <c r="D383" s="131" t="s">
        <v>1205</v>
      </c>
      <c r="E383" s="49"/>
      <c r="F383" s="51"/>
      <c r="G383" s="138" t="str">
        <f t="shared" si="17"/>
        <v/>
      </c>
    </row>
    <row r="384" spans="1:7" customFormat="1">
      <c r="A384" s="51" t="s">
        <v>2492</v>
      </c>
      <c r="B384" s="68" t="s">
        <v>2654</v>
      </c>
      <c r="C384" s="51"/>
      <c r="D384" s="51"/>
      <c r="E384" s="51"/>
      <c r="F384" s="166" t="s">
        <v>81</v>
      </c>
      <c r="G384" s="138" t="str">
        <f t="shared" si="17"/>
        <v/>
      </c>
    </row>
    <row r="385" spans="1:7" customFormat="1">
      <c r="A385" s="51" t="s">
        <v>2493</v>
      </c>
      <c r="B385" s="68"/>
      <c r="C385" s="131"/>
      <c r="D385" s="51"/>
      <c r="E385" s="49"/>
      <c r="F385" s="138"/>
      <c r="G385" s="138" t="str">
        <f t="shared" si="17"/>
        <v/>
      </c>
    </row>
    <row r="386" spans="1:7" customFormat="1">
      <c r="A386" s="51" t="s">
        <v>2494</v>
      </c>
      <c r="B386" s="68"/>
      <c r="C386" s="131"/>
      <c r="D386" s="51"/>
      <c r="E386" s="49"/>
      <c r="F386" s="138"/>
      <c r="G386" s="138" t="str">
        <f t="shared" si="17"/>
        <v/>
      </c>
    </row>
    <row r="387" spans="1:7" customFormat="1">
      <c r="A387" s="51" t="s">
        <v>2495</v>
      </c>
      <c r="B387" s="68"/>
      <c r="C387" s="131"/>
      <c r="D387" s="51"/>
      <c r="E387" s="49"/>
      <c r="F387" s="138"/>
      <c r="G387" s="138" t="str">
        <f t="shared" si="17"/>
        <v/>
      </c>
    </row>
    <row r="388" spans="1:7" customFormat="1">
      <c r="A388" s="51" t="s">
        <v>2496</v>
      </c>
      <c r="B388" s="68"/>
      <c r="C388" s="131"/>
      <c r="D388" s="51"/>
      <c r="E388" s="49"/>
      <c r="F388" s="138"/>
      <c r="G388" s="138" t="str">
        <f t="shared" si="17"/>
        <v/>
      </c>
    </row>
    <row r="389" spans="1:7" customFormat="1">
      <c r="A389" s="51" t="s">
        <v>2497</v>
      </c>
      <c r="B389" s="68"/>
      <c r="C389" s="131"/>
      <c r="D389" s="51"/>
      <c r="E389" s="49"/>
      <c r="F389" s="138"/>
      <c r="G389" s="138" t="str">
        <f t="shared" si="17"/>
        <v/>
      </c>
    </row>
    <row r="390" spans="1:7" customFormat="1">
      <c r="A390" s="51" t="s">
        <v>2498</v>
      </c>
      <c r="B390" s="68"/>
      <c r="C390" s="131"/>
      <c r="D390" s="51"/>
      <c r="E390" s="49"/>
      <c r="F390" s="138"/>
      <c r="G390" s="138" t="str">
        <f t="shared" si="17"/>
        <v/>
      </c>
    </row>
    <row r="391" spans="1:7" customFormat="1">
      <c r="A391" s="51" t="s">
        <v>2499</v>
      </c>
      <c r="B391" s="68"/>
      <c r="C391" s="131"/>
      <c r="D391" s="51"/>
      <c r="E391" s="49"/>
      <c r="F391" s="138"/>
      <c r="G391" s="138" t="str">
        <f t="shared" si="17"/>
        <v/>
      </c>
    </row>
    <row r="392" spans="1:7" customFormat="1">
      <c r="A392" s="51" t="s">
        <v>2500</v>
      </c>
      <c r="B392" s="68"/>
      <c r="C392" s="131"/>
      <c r="D392" s="51"/>
      <c r="E392" s="49"/>
      <c r="F392" s="138"/>
      <c r="G392" s="138" t="str">
        <f t="shared" si="17"/>
        <v/>
      </c>
    </row>
    <row r="393" spans="1:7" customFormat="1">
      <c r="A393" s="51" t="s">
        <v>2501</v>
      </c>
      <c r="B393" s="68"/>
      <c r="C393" s="131"/>
      <c r="D393" s="51"/>
      <c r="E393" s="49"/>
      <c r="F393" s="138"/>
      <c r="G393" s="138" t="str">
        <f t="shared" si="17"/>
        <v/>
      </c>
    </row>
    <row r="394" spans="1:7" customFormat="1">
      <c r="A394" s="51" t="s">
        <v>2502</v>
      </c>
      <c r="B394" s="51"/>
      <c r="C394" s="186"/>
      <c r="D394" s="51"/>
      <c r="E394" s="49"/>
      <c r="F394" s="49"/>
      <c r="G394" s="49"/>
    </row>
    <row r="395" spans="1:7" customFormat="1">
      <c r="A395" s="51" t="s">
        <v>2503</v>
      </c>
      <c r="B395" s="51"/>
      <c r="C395" s="186"/>
      <c r="D395" s="51"/>
      <c r="E395" s="49"/>
      <c r="F395" s="49"/>
      <c r="G395" s="49"/>
    </row>
    <row r="396" spans="1:7" customFormat="1">
      <c r="A396" s="51" t="s">
        <v>2504</v>
      </c>
      <c r="B396" s="51"/>
      <c r="C396" s="186"/>
      <c r="D396" s="51"/>
      <c r="E396" s="49"/>
      <c r="F396" s="49"/>
      <c r="G396" s="49"/>
    </row>
    <row r="397" spans="1:7" customFormat="1">
      <c r="A397" s="51" t="s">
        <v>2505</v>
      </c>
      <c r="B397" s="51"/>
      <c r="C397" s="186"/>
      <c r="D397" s="51"/>
      <c r="E397" s="49"/>
      <c r="F397" s="49"/>
      <c r="G397" s="49"/>
    </row>
    <row r="398" spans="1:7" customFormat="1">
      <c r="A398" s="51" t="s">
        <v>2506</v>
      </c>
      <c r="B398" s="51"/>
      <c r="C398" s="186"/>
      <c r="D398" s="51"/>
      <c r="E398" s="49"/>
      <c r="F398" s="49"/>
      <c r="G398" s="49"/>
    </row>
    <row r="399" spans="1:7" customFormat="1">
      <c r="A399" s="51" t="s">
        <v>2507</v>
      </c>
      <c r="B399" s="51"/>
      <c r="C399" s="186"/>
      <c r="D399" s="51"/>
      <c r="E399" s="49"/>
      <c r="F399" s="49"/>
      <c r="G399" s="49"/>
    </row>
    <row r="400" spans="1:7" customFormat="1">
      <c r="A400" s="51" t="s">
        <v>2508</v>
      </c>
      <c r="B400" s="51"/>
      <c r="C400" s="186"/>
      <c r="D400" s="51"/>
      <c r="E400" s="49"/>
      <c r="F400" s="49"/>
      <c r="G400" s="49"/>
    </row>
    <row r="401" spans="1:7" customFormat="1">
      <c r="A401" s="51" t="s">
        <v>2509</v>
      </c>
      <c r="B401" s="51"/>
      <c r="C401" s="186"/>
      <c r="D401" s="51"/>
      <c r="E401" s="49"/>
      <c r="F401" s="49"/>
      <c r="G401" s="49"/>
    </row>
    <row r="402" spans="1:7" customFormat="1">
      <c r="A402" s="51" t="s">
        <v>2510</v>
      </c>
      <c r="B402" s="51"/>
      <c r="C402" s="186"/>
      <c r="D402" s="51"/>
      <c r="E402" s="49"/>
      <c r="F402" s="49"/>
      <c r="G402" s="49"/>
    </row>
    <row r="403" spans="1:7" customFormat="1">
      <c r="A403" s="51" t="s">
        <v>2511</v>
      </c>
      <c r="B403" s="51"/>
      <c r="C403" s="186"/>
      <c r="D403" s="51"/>
      <c r="E403" s="49"/>
      <c r="F403" s="49"/>
      <c r="G403" s="49"/>
    </row>
    <row r="404" spans="1:7" customFormat="1">
      <c r="A404" s="51" t="s">
        <v>2512</v>
      </c>
      <c r="B404" s="51"/>
      <c r="C404" s="186"/>
      <c r="D404" s="51"/>
      <c r="E404" s="49"/>
      <c r="F404" s="49"/>
      <c r="G404" s="49"/>
    </row>
    <row r="405" spans="1:7" customFormat="1">
      <c r="A405" s="51" t="s">
        <v>2513</v>
      </c>
      <c r="B405" s="51"/>
      <c r="C405" s="186"/>
      <c r="D405" s="51"/>
      <c r="E405" s="49"/>
      <c r="F405" s="49"/>
      <c r="G405" s="49"/>
    </row>
    <row r="406" spans="1:7" customFormat="1">
      <c r="A406" s="51" t="s">
        <v>2514</v>
      </c>
      <c r="B406" s="51"/>
      <c r="C406" s="186"/>
      <c r="D406" s="51"/>
      <c r="E406" s="49"/>
      <c r="F406" s="49"/>
      <c r="G406" s="49"/>
    </row>
    <row r="407" spans="1:7" customFormat="1">
      <c r="A407" s="51" t="s">
        <v>2515</v>
      </c>
      <c r="B407" s="51"/>
      <c r="C407" s="186"/>
      <c r="D407" s="51"/>
      <c r="E407" s="49"/>
      <c r="F407" s="49"/>
      <c r="G407" s="49"/>
    </row>
    <row r="408" spans="1:7" customFormat="1">
      <c r="A408" s="51" t="s">
        <v>2516</v>
      </c>
      <c r="B408" s="51"/>
      <c r="C408" s="186"/>
      <c r="D408" s="51"/>
      <c r="E408" s="49"/>
      <c r="F408" s="49"/>
      <c r="G408" s="49"/>
    </row>
    <row r="409" spans="1:7" customFormat="1">
      <c r="A409" s="51" t="s">
        <v>2517</v>
      </c>
      <c r="B409" s="51"/>
      <c r="C409" s="186"/>
      <c r="D409" s="51"/>
      <c r="E409" s="49"/>
      <c r="F409" s="49"/>
      <c r="G409" s="49"/>
    </row>
    <row r="410" spans="1:7" customFormat="1">
      <c r="A410" s="51" t="s">
        <v>2518</v>
      </c>
      <c r="B410" s="51"/>
      <c r="C410" s="186"/>
      <c r="D410" s="51"/>
      <c r="E410" s="49"/>
      <c r="F410" s="49"/>
      <c r="G410" s="49"/>
    </row>
    <row r="411" spans="1:7" customFormat="1">
      <c r="A411" s="51" t="s">
        <v>2519</v>
      </c>
      <c r="B411" s="51"/>
      <c r="C411" s="186"/>
      <c r="D411" s="51"/>
      <c r="E411" s="49"/>
      <c r="F411" s="49"/>
      <c r="G411" s="49"/>
    </row>
    <row r="412" spans="1:7" customFormat="1">
      <c r="A412" s="51" t="s">
        <v>2520</v>
      </c>
      <c r="B412" s="51"/>
      <c r="C412" s="186"/>
      <c r="D412" s="51"/>
      <c r="E412" s="49"/>
      <c r="F412" s="49"/>
      <c r="G412" s="49"/>
    </row>
    <row r="413" spans="1:7" customFormat="1">
      <c r="A413" s="51" t="s">
        <v>2521</v>
      </c>
      <c r="B413" s="51"/>
      <c r="C413" s="186"/>
      <c r="D413" s="51"/>
      <c r="E413" s="49"/>
      <c r="F413" s="49"/>
      <c r="G413" s="49"/>
    </row>
    <row r="414" spans="1:7" customFormat="1">
      <c r="A414" s="51" t="s">
        <v>2522</v>
      </c>
      <c r="B414" s="51"/>
      <c r="C414" s="186"/>
      <c r="D414" s="51"/>
      <c r="E414" s="49"/>
      <c r="F414" s="49"/>
      <c r="G414" s="49"/>
    </row>
    <row r="415" spans="1:7" customFormat="1">
      <c r="A415" s="51" t="s">
        <v>2523</v>
      </c>
      <c r="B415" s="51"/>
      <c r="C415" s="186"/>
      <c r="D415" s="51"/>
      <c r="E415" s="49"/>
      <c r="F415" s="49"/>
      <c r="G415" s="49"/>
    </row>
    <row r="416" spans="1:7" customFormat="1">
      <c r="A416" s="51" t="s">
        <v>2524</v>
      </c>
      <c r="B416" s="51"/>
      <c r="C416" s="186"/>
      <c r="D416" s="51"/>
      <c r="E416" s="49"/>
      <c r="F416" s="49"/>
      <c r="G416" s="49"/>
    </row>
    <row r="417" spans="1:7" customFormat="1">
      <c r="A417" s="51" t="s">
        <v>2525</v>
      </c>
      <c r="B417" s="51"/>
      <c r="C417" s="186"/>
      <c r="D417" s="51"/>
      <c r="E417" s="49"/>
      <c r="F417" s="49"/>
      <c r="G417" s="49"/>
    </row>
    <row r="418" spans="1:7" customFormat="1">
      <c r="A418" s="51" t="s">
        <v>2526</v>
      </c>
      <c r="B418" s="51"/>
      <c r="C418" s="186"/>
      <c r="D418" s="51"/>
      <c r="E418" s="49"/>
      <c r="F418" s="49"/>
      <c r="G418" s="49"/>
    </row>
    <row r="419" spans="1:7" customFormat="1">
      <c r="A419" s="51" t="s">
        <v>2527</v>
      </c>
      <c r="B419" s="51"/>
      <c r="C419" s="186"/>
      <c r="D419" s="51"/>
      <c r="E419" s="49"/>
      <c r="F419" s="49"/>
      <c r="G419" s="49"/>
    </row>
    <row r="420" spans="1:7" customFormat="1">
      <c r="A420" s="51" t="s">
        <v>2528</v>
      </c>
      <c r="B420" s="51"/>
      <c r="C420" s="186"/>
      <c r="D420" s="51"/>
      <c r="E420" s="49"/>
      <c r="F420" s="49"/>
      <c r="G420" s="49"/>
    </row>
    <row r="421" spans="1:7" customFormat="1">
      <c r="A421" s="51" t="s">
        <v>2529</v>
      </c>
      <c r="B421" s="51"/>
      <c r="C421" s="186"/>
      <c r="D421" s="51"/>
      <c r="E421" s="49"/>
      <c r="F421" s="49"/>
      <c r="G421" s="49"/>
    </row>
    <row r="422" spans="1:7" customFormat="1">
      <c r="A422" s="51" t="s">
        <v>2530</v>
      </c>
      <c r="B422" s="51"/>
      <c r="C422" s="186"/>
      <c r="D422" s="51"/>
      <c r="E422" s="49"/>
      <c r="F422" s="49"/>
      <c r="G422" s="49"/>
    </row>
    <row r="423" spans="1:7" ht="18.75">
      <c r="A423" s="122"/>
      <c r="B423" s="150" t="s">
        <v>447</v>
      </c>
      <c r="C423" s="122"/>
      <c r="D423" s="122"/>
      <c r="E423" s="122"/>
      <c r="F423" s="124"/>
      <c r="G423" s="124"/>
    </row>
    <row r="424" spans="1:7" ht="15" customHeight="1">
      <c r="A424" s="70"/>
      <c r="B424" s="70" t="s">
        <v>2294</v>
      </c>
      <c r="C424" s="70" t="s">
        <v>651</v>
      </c>
      <c r="D424" s="70" t="s">
        <v>652</v>
      </c>
      <c r="E424" s="70"/>
      <c r="F424" s="70" t="s">
        <v>482</v>
      </c>
      <c r="G424" s="70" t="s">
        <v>653</v>
      </c>
    </row>
    <row r="425" spans="1:7">
      <c r="A425" s="51" t="s">
        <v>2037</v>
      </c>
      <c r="B425" s="51" t="s">
        <v>655</v>
      </c>
      <c r="C425" s="131" t="s">
        <v>81</v>
      </c>
      <c r="D425" s="65"/>
      <c r="E425" s="65"/>
      <c r="F425" s="83"/>
      <c r="G425" s="83"/>
    </row>
    <row r="426" spans="1:7">
      <c r="A426" s="65"/>
      <c r="D426" s="65"/>
      <c r="E426" s="65"/>
      <c r="F426" s="83"/>
      <c r="G426" s="83"/>
    </row>
    <row r="427" spans="1:7">
      <c r="B427" s="51" t="s">
        <v>656</v>
      </c>
      <c r="D427" s="65"/>
      <c r="E427" s="65"/>
      <c r="F427" s="83"/>
      <c r="G427" s="83"/>
    </row>
    <row r="428" spans="1:7">
      <c r="A428" s="51" t="s">
        <v>2038</v>
      </c>
      <c r="B428" s="68" t="s">
        <v>574</v>
      </c>
      <c r="C428" s="131" t="s">
        <v>81</v>
      </c>
      <c r="D428" s="132" t="s">
        <v>81</v>
      </c>
      <c r="E428" s="65"/>
      <c r="F428" s="138" t="str">
        <f t="shared" ref="F428:F451" si="18">IF($C$452=0,"",IF(C428="[for completion]","",C428/$C$452))</f>
        <v/>
      </c>
      <c r="G428" s="138" t="str">
        <f t="shared" ref="G428:G451" si="19">IF($D$452=0,"",IF(D428="[for completion]","",D428/$D$452))</f>
        <v/>
      </c>
    </row>
    <row r="429" spans="1:7">
      <c r="A429" s="51" t="s">
        <v>2039</v>
      </c>
      <c r="B429" s="68" t="s">
        <v>574</v>
      </c>
      <c r="C429" s="131" t="s">
        <v>81</v>
      </c>
      <c r="D429" s="132" t="s">
        <v>81</v>
      </c>
      <c r="E429" s="65"/>
      <c r="F429" s="138" t="str">
        <f t="shared" si="18"/>
        <v/>
      </c>
      <c r="G429" s="138" t="str">
        <f t="shared" si="19"/>
        <v/>
      </c>
    </row>
    <row r="430" spans="1:7">
      <c r="A430" s="51" t="s">
        <v>2040</v>
      </c>
      <c r="B430" s="68" t="s">
        <v>574</v>
      </c>
      <c r="C430" s="131" t="s">
        <v>81</v>
      </c>
      <c r="D430" s="132" t="s">
        <v>81</v>
      </c>
      <c r="E430" s="65"/>
      <c r="F430" s="138" t="str">
        <f t="shared" si="18"/>
        <v/>
      </c>
      <c r="G430" s="138" t="str">
        <f t="shared" si="19"/>
        <v/>
      </c>
    </row>
    <row r="431" spans="1:7">
      <c r="A431" s="51" t="s">
        <v>2041</v>
      </c>
      <c r="B431" s="68" t="s">
        <v>574</v>
      </c>
      <c r="C431" s="131" t="s">
        <v>81</v>
      </c>
      <c r="D431" s="132" t="s">
        <v>81</v>
      </c>
      <c r="E431" s="65"/>
      <c r="F431" s="138" t="str">
        <f t="shared" si="18"/>
        <v/>
      </c>
      <c r="G431" s="138" t="str">
        <f t="shared" si="19"/>
        <v/>
      </c>
    </row>
    <row r="432" spans="1:7">
      <c r="A432" s="51" t="s">
        <v>2042</v>
      </c>
      <c r="B432" s="68" t="s">
        <v>574</v>
      </c>
      <c r="C432" s="131" t="s">
        <v>81</v>
      </c>
      <c r="D432" s="132" t="s">
        <v>81</v>
      </c>
      <c r="E432" s="65"/>
      <c r="F432" s="138" t="str">
        <f t="shared" si="18"/>
        <v/>
      </c>
      <c r="G432" s="138" t="str">
        <f t="shared" si="19"/>
        <v/>
      </c>
    </row>
    <row r="433" spans="1:7">
      <c r="A433" s="51" t="s">
        <v>2043</v>
      </c>
      <c r="B433" s="68" t="s">
        <v>574</v>
      </c>
      <c r="C433" s="131" t="s">
        <v>81</v>
      </c>
      <c r="D433" s="132" t="s">
        <v>81</v>
      </c>
      <c r="E433" s="65"/>
      <c r="F433" s="138" t="str">
        <f t="shared" si="18"/>
        <v/>
      </c>
      <c r="G433" s="138" t="str">
        <f t="shared" si="19"/>
        <v/>
      </c>
    </row>
    <row r="434" spans="1:7">
      <c r="A434" s="51" t="s">
        <v>2044</v>
      </c>
      <c r="B434" s="68" t="s">
        <v>574</v>
      </c>
      <c r="C434" s="131" t="s">
        <v>81</v>
      </c>
      <c r="D434" s="132" t="s">
        <v>81</v>
      </c>
      <c r="E434" s="65"/>
      <c r="F434" s="138" t="str">
        <f t="shared" si="18"/>
        <v/>
      </c>
      <c r="G434" s="138" t="str">
        <f t="shared" si="19"/>
        <v/>
      </c>
    </row>
    <row r="435" spans="1:7">
      <c r="A435" s="51" t="s">
        <v>2045</v>
      </c>
      <c r="B435" s="68" t="s">
        <v>574</v>
      </c>
      <c r="C435" s="131" t="s">
        <v>81</v>
      </c>
      <c r="D435" s="132" t="s">
        <v>81</v>
      </c>
      <c r="E435" s="65"/>
      <c r="F435" s="138" t="str">
        <f t="shared" si="18"/>
        <v/>
      </c>
      <c r="G435" s="138" t="str">
        <f t="shared" si="19"/>
        <v/>
      </c>
    </row>
    <row r="436" spans="1:7">
      <c r="A436" s="51" t="s">
        <v>2046</v>
      </c>
      <c r="B436" s="68" t="s">
        <v>574</v>
      </c>
      <c r="C436" s="131" t="s">
        <v>81</v>
      </c>
      <c r="D436" s="132" t="s">
        <v>81</v>
      </c>
      <c r="E436" s="65"/>
      <c r="F436" s="138" t="str">
        <f t="shared" si="18"/>
        <v/>
      </c>
      <c r="G436" s="138" t="str">
        <f t="shared" si="19"/>
        <v/>
      </c>
    </row>
    <row r="437" spans="1:7">
      <c r="A437" s="51" t="s">
        <v>2295</v>
      </c>
      <c r="B437" s="68" t="s">
        <v>574</v>
      </c>
      <c r="C437" s="131" t="s">
        <v>81</v>
      </c>
      <c r="D437" s="132" t="s">
        <v>81</v>
      </c>
      <c r="E437" s="68"/>
      <c r="F437" s="138" t="str">
        <f t="shared" si="18"/>
        <v/>
      </c>
      <c r="G437" s="138" t="str">
        <f t="shared" si="19"/>
        <v/>
      </c>
    </row>
    <row r="438" spans="1:7">
      <c r="A438" s="51" t="s">
        <v>2296</v>
      </c>
      <c r="B438" s="68" t="s">
        <v>574</v>
      </c>
      <c r="C438" s="131" t="s">
        <v>81</v>
      </c>
      <c r="D438" s="132" t="s">
        <v>81</v>
      </c>
      <c r="E438" s="68"/>
      <c r="F438" s="138" t="str">
        <f t="shared" si="18"/>
        <v/>
      </c>
      <c r="G438" s="138" t="str">
        <f t="shared" si="19"/>
        <v/>
      </c>
    </row>
    <row r="439" spans="1:7">
      <c r="A439" s="51" t="s">
        <v>2297</v>
      </c>
      <c r="B439" s="68" t="s">
        <v>574</v>
      </c>
      <c r="C439" s="131" t="s">
        <v>81</v>
      </c>
      <c r="D439" s="132" t="s">
        <v>81</v>
      </c>
      <c r="E439" s="68"/>
      <c r="F439" s="138" t="str">
        <f t="shared" si="18"/>
        <v/>
      </c>
      <c r="G439" s="138" t="str">
        <f t="shared" si="19"/>
        <v/>
      </c>
    </row>
    <row r="440" spans="1:7">
      <c r="A440" s="51" t="s">
        <v>2298</v>
      </c>
      <c r="B440" s="68" t="s">
        <v>574</v>
      </c>
      <c r="C440" s="131" t="s">
        <v>81</v>
      </c>
      <c r="D440" s="132" t="s">
        <v>81</v>
      </c>
      <c r="E440" s="68"/>
      <c r="F440" s="138" t="str">
        <f t="shared" si="18"/>
        <v/>
      </c>
      <c r="G440" s="138" t="str">
        <f t="shared" si="19"/>
        <v/>
      </c>
    </row>
    <row r="441" spans="1:7">
      <c r="A441" s="51" t="s">
        <v>2299</v>
      </c>
      <c r="B441" s="68" t="s">
        <v>574</v>
      </c>
      <c r="C441" s="131" t="s">
        <v>81</v>
      </c>
      <c r="D441" s="132" t="s">
        <v>81</v>
      </c>
      <c r="E441" s="68"/>
      <c r="F441" s="138" t="str">
        <f t="shared" si="18"/>
        <v/>
      </c>
      <c r="G441" s="138" t="str">
        <f t="shared" si="19"/>
        <v/>
      </c>
    </row>
    <row r="442" spans="1:7">
      <c r="A442" s="51" t="s">
        <v>2300</v>
      </c>
      <c r="B442" s="68" t="s">
        <v>574</v>
      </c>
      <c r="C442" s="131" t="s">
        <v>81</v>
      </c>
      <c r="D442" s="132" t="s">
        <v>81</v>
      </c>
      <c r="E442" s="68"/>
      <c r="F442" s="138" t="str">
        <f t="shared" si="18"/>
        <v/>
      </c>
      <c r="G442" s="138" t="str">
        <f t="shared" si="19"/>
        <v/>
      </c>
    </row>
    <row r="443" spans="1:7">
      <c r="A443" s="51" t="s">
        <v>2301</v>
      </c>
      <c r="B443" s="68" t="s">
        <v>574</v>
      </c>
      <c r="C443" s="131" t="s">
        <v>81</v>
      </c>
      <c r="D443" s="132" t="s">
        <v>81</v>
      </c>
      <c r="F443" s="138" t="str">
        <f t="shared" si="18"/>
        <v/>
      </c>
      <c r="G443" s="138" t="str">
        <f t="shared" si="19"/>
        <v/>
      </c>
    </row>
    <row r="444" spans="1:7">
      <c r="A444" s="51" t="s">
        <v>2302</v>
      </c>
      <c r="B444" s="68" t="s">
        <v>574</v>
      </c>
      <c r="C444" s="131" t="s">
        <v>81</v>
      </c>
      <c r="D444" s="132" t="s">
        <v>81</v>
      </c>
      <c r="E444" s="120"/>
      <c r="F444" s="138" t="str">
        <f t="shared" si="18"/>
        <v/>
      </c>
      <c r="G444" s="138" t="str">
        <f t="shared" si="19"/>
        <v/>
      </c>
    </row>
    <row r="445" spans="1:7">
      <c r="A445" s="51" t="s">
        <v>2303</v>
      </c>
      <c r="B445" s="68" t="s">
        <v>574</v>
      </c>
      <c r="C445" s="131" t="s">
        <v>81</v>
      </c>
      <c r="D445" s="132" t="s">
        <v>81</v>
      </c>
      <c r="E445" s="120"/>
      <c r="F445" s="138" t="str">
        <f t="shared" si="18"/>
        <v/>
      </c>
      <c r="G445" s="138" t="str">
        <f t="shared" si="19"/>
        <v/>
      </c>
    </row>
    <row r="446" spans="1:7">
      <c r="A446" s="51" t="s">
        <v>2304</v>
      </c>
      <c r="B446" s="68" t="s">
        <v>574</v>
      </c>
      <c r="C446" s="131" t="s">
        <v>81</v>
      </c>
      <c r="D446" s="132" t="s">
        <v>81</v>
      </c>
      <c r="E446" s="120"/>
      <c r="F446" s="138" t="str">
        <f t="shared" si="18"/>
        <v/>
      </c>
      <c r="G446" s="138" t="str">
        <f t="shared" si="19"/>
        <v/>
      </c>
    </row>
    <row r="447" spans="1:7">
      <c r="A447" s="51" t="s">
        <v>2305</v>
      </c>
      <c r="B447" s="68" t="s">
        <v>574</v>
      </c>
      <c r="C447" s="131" t="s">
        <v>81</v>
      </c>
      <c r="D447" s="132" t="s">
        <v>81</v>
      </c>
      <c r="E447" s="120"/>
      <c r="F447" s="138" t="str">
        <f t="shared" si="18"/>
        <v/>
      </c>
      <c r="G447" s="138" t="str">
        <f t="shared" si="19"/>
        <v/>
      </c>
    </row>
    <row r="448" spans="1:7">
      <c r="A448" s="51" t="s">
        <v>2306</v>
      </c>
      <c r="B448" s="68" t="s">
        <v>574</v>
      </c>
      <c r="C448" s="131" t="s">
        <v>81</v>
      </c>
      <c r="D448" s="132" t="s">
        <v>81</v>
      </c>
      <c r="E448" s="120"/>
      <c r="F448" s="138" t="str">
        <f t="shared" si="18"/>
        <v/>
      </c>
      <c r="G448" s="138" t="str">
        <f t="shared" si="19"/>
        <v/>
      </c>
    </row>
    <row r="449" spans="1:7">
      <c r="A449" s="51" t="s">
        <v>2307</v>
      </c>
      <c r="B449" s="68" t="s">
        <v>574</v>
      </c>
      <c r="C449" s="131" t="s">
        <v>81</v>
      </c>
      <c r="D449" s="132" t="s">
        <v>81</v>
      </c>
      <c r="E449" s="120"/>
      <c r="F449" s="138" t="str">
        <f t="shared" si="18"/>
        <v/>
      </c>
      <c r="G449" s="138" t="str">
        <f t="shared" si="19"/>
        <v/>
      </c>
    </row>
    <row r="450" spans="1:7">
      <c r="A450" s="51" t="s">
        <v>2308</v>
      </c>
      <c r="B450" s="68" t="s">
        <v>574</v>
      </c>
      <c r="C450" s="131" t="s">
        <v>81</v>
      </c>
      <c r="D450" s="132" t="s">
        <v>81</v>
      </c>
      <c r="E450" s="120"/>
      <c r="F450" s="138" t="str">
        <f t="shared" si="18"/>
        <v/>
      </c>
      <c r="G450" s="138" t="str">
        <f t="shared" si="19"/>
        <v/>
      </c>
    </row>
    <row r="451" spans="1:7">
      <c r="A451" s="51" t="s">
        <v>2309</v>
      </c>
      <c r="B451" s="68" t="s">
        <v>574</v>
      </c>
      <c r="C451" s="131" t="s">
        <v>81</v>
      </c>
      <c r="D451" s="132" t="s">
        <v>81</v>
      </c>
      <c r="E451" s="120"/>
      <c r="F451" s="138" t="str">
        <f t="shared" si="18"/>
        <v/>
      </c>
      <c r="G451" s="138" t="str">
        <f t="shared" si="19"/>
        <v/>
      </c>
    </row>
    <row r="452" spans="1:7">
      <c r="A452" s="51" t="s">
        <v>2310</v>
      </c>
      <c r="B452" s="68" t="s">
        <v>140</v>
      </c>
      <c r="C452" s="133">
        <f>SUM(C428:C451)</f>
        <v>0</v>
      </c>
      <c r="D452" s="76">
        <f>SUM(D428:D451)</f>
        <v>0</v>
      </c>
      <c r="E452" s="120"/>
      <c r="F452" s="147">
        <f>SUM(F428:F451)</f>
        <v>0</v>
      </c>
      <c r="G452" s="147">
        <f>SUM(G428:G451)</f>
        <v>0</v>
      </c>
    </row>
    <row r="453" spans="1:7" ht="15" customHeight="1">
      <c r="A453" s="70"/>
      <c r="B453" s="70" t="s">
        <v>2311</v>
      </c>
      <c r="C453" s="70" t="s">
        <v>651</v>
      </c>
      <c r="D453" s="70" t="s">
        <v>652</v>
      </c>
      <c r="E453" s="70"/>
      <c r="F453" s="70" t="s">
        <v>482</v>
      </c>
      <c r="G453" s="70" t="s">
        <v>653</v>
      </c>
    </row>
    <row r="454" spans="1:7">
      <c r="A454" s="51" t="s">
        <v>2047</v>
      </c>
      <c r="B454" s="51" t="s">
        <v>684</v>
      </c>
      <c r="C454" s="126" t="s">
        <v>81</v>
      </c>
      <c r="G454" s="51"/>
    </row>
    <row r="455" spans="1:7">
      <c r="G455" s="51"/>
    </row>
    <row r="456" spans="1:7">
      <c r="B456" s="68" t="s">
        <v>685</v>
      </c>
      <c r="G456" s="51"/>
    </row>
    <row r="457" spans="1:7">
      <c r="A457" s="51" t="s">
        <v>2048</v>
      </c>
      <c r="B457" s="51" t="s">
        <v>687</v>
      </c>
      <c r="C457" s="131" t="s">
        <v>81</v>
      </c>
      <c r="D457" s="132" t="s">
        <v>81</v>
      </c>
      <c r="F457" s="138" t="str">
        <f>IF($C$465=0,"",IF(C457="[for completion]","",C457/$C$465))</f>
        <v/>
      </c>
      <c r="G457" s="138" t="str">
        <f>IF($D$465=0,"",IF(D457="[for completion]","",D457/$D$465))</f>
        <v/>
      </c>
    </row>
    <row r="458" spans="1:7">
      <c r="A458" s="51" t="s">
        <v>2049</v>
      </c>
      <c r="B458" s="51" t="s">
        <v>689</v>
      </c>
      <c r="C458" s="131" t="s">
        <v>81</v>
      </c>
      <c r="D458" s="132" t="s">
        <v>81</v>
      </c>
      <c r="F458" s="138" t="str">
        <f t="shared" ref="F458:F471" si="20">IF($C$465=0,"",IF(C458="[for completion]","",C458/$C$465))</f>
        <v/>
      </c>
      <c r="G458" s="138" t="str">
        <f t="shared" ref="G458:G471" si="21">IF($D$465=0,"",IF(D458="[for completion]","",D458/$D$465))</f>
        <v/>
      </c>
    </row>
    <row r="459" spans="1:7">
      <c r="A459" s="51" t="s">
        <v>2050</v>
      </c>
      <c r="B459" s="51" t="s">
        <v>691</v>
      </c>
      <c r="C459" s="131" t="s">
        <v>81</v>
      </c>
      <c r="D459" s="132" t="s">
        <v>81</v>
      </c>
      <c r="F459" s="138" t="str">
        <f t="shared" si="20"/>
        <v/>
      </c>
      <c r="G459" s="138" t="str">
        <f t="shared" si="21"/>
        <v/>
      </c>
    </row>
    <row r="460" spans="1:7">
      <c r="A460" s="51" t="s">
        <v>2051</v>
      </c>
      <c r="B460" s="51" t="s">
        <v>693</v>
      </c>
      <c r="C460" s="131" t="s">
        <v>81</v>
      </c>
      <c r="D460" s="132" t="s">
        <v>81</v>
      </c>
      <c r="F460" s="138" t="str">
        <f t="shared" si="20"/>
        <v/>
      </c>
      <c r="G460" s="138" t="str">
        <f t="shared" si="21"/>
        <v/>
      </c>
    </row>
    <row r="461" spans="1:7">
      <c r="A461" s="51" t="s">
        <v>2052</v>
      </c>
      <c r="B461" s="51" t="s">
        <v>695</v>
      </c>
      <c r="C461" s="131" t="s">
        <v>81</v>
      </c>
      <c r="D461" s="132" t="s">
        <v>81</v>
      </c>
      <c r="F461" s="138" t="str">
        <f t="shared" si="20"/>
        <v/>
      </c>
      <c r="G461" s="138" t="str">
        <f t="shared" si="21"/>
        <v/>
      </c>
    </row>
    <row r="462" spans="1:7">
      <c r="A462" s="51" t="s">
        <v>2053</v>
      </c>
      <c r="B462" s="51" t="s">
        <v>697</v>
      </c>
      <c r="C462" s="131" t="s">
        <v>81</v>
      </c>
      <c r="D462" s="132" t="s">
        <v>81</v>
      </c>
      <c r="F462" s="138" t="str">
        <f t="shared" si="20"/>
        <v/>
      </c>
      <c r="G462" s="138" t="str">
        <f t="shared" si="21"/>
        <v/>
      </c>
    </row>
    <row r="463" spans="1:7">
      <c r="A463" s="51" t="s">
        <v>2054</v>
      </c>
      <c r="B463" s="51" t="s">
        <v>699</v>
      </c>
      <c r="C463" s="131" t="s">
        <v>81</v>
      </c>
      <c r="D463" s="132" t="s">
        <v>81</v>
      </c>
      <c r="F463" s="138" t="str">
        <f t="shared" si="20"/>
        <v/>
      </c>
      <c r="G463" s="138" t="str">
        <f t="shared" si="21"/>
        <v/>
      </c>
    </row>
    <row r="464" spans="1:7">
      <c r="A464" s="51" t="s">
        <v>2055</v>
      </c>
      <c r="B464" s="51" t="s">
        <v>701</v>
      </c>
      <c r="C464" s="131" t="s">
        <v>81</v>
      </c>
      <c r="D464" s="132" t="s">
        <v>81</v>
      </c>
      <c r="F464" s="138" t="str">
        <f t="shared" si="20"/>
        <v/>
      </c>
      <c r="G464" s="138" t="str">
        <f t="shared" si="21"/>
        <v/>
      </c>
    </row>
    <row r="465" spans="1:7">
      <c r="A465" s="51" t="s">
        <v>2056</v>
      </c>
      <c r="B465" s="78" t="s">
        <v>140</v>
      </c>
      <c r="C465" s="131">
        <f>SUM(C457:C464)</f>
        <v>0</v>
      </c>
      <c r="D465" s="132">
        <f>SUM(D457:D464)</f>
        <v>0</v>
      </c>
      <c r="F465" s="126">
        <f>SUM(F457:F464)</f>
        <v>0</v>
      </c>
      <c r="G465" s="126">
        <f>SUM(G457:G464)</f>
        <v>0</v>
      </c>
    </row>
    <row r="466" spans="1:7" outlineLevel="1">
      <c r="A466" s="51" t="s">
        <v>2057</v>
      </c>
      <c r="B466" s="80" t="s">
        <v>704</v>
      </c>
      <c r="C466" s="131"/>
      <c r="D466" s="132"/>
      <c r="F466" s="138" t="str">
        <f t="shared" si="20"/>
        <v/>
      </c>
      <c r="G466" s="138" t="str">
        <f t="shared" si="21"/>
        <v/>
      </c>
    </row>
    <row r="467" spans="1:7" outlineLevel="1">
      <c r="A467" s="51" t="s">
        <v>2058</v>
      </c>
      <c r="B467" s="80" t="s">
        <v>706</v>
      </c>
      <c r="C467" s="131"/>
      <c r="D467" s="132"/>
      <c r="F467" s="138" t="str">
        <f t="shared" si="20"/>
        <v/>
      </c>
      <c r="G467" s="138" t="str">
        <f t="shared" si="21"/>
        <v/>
      </c>
    </row>
    <row r="468" spans="1:7" outlineLevel="1">
      <c r="A468" s="51" t="s">
        <v>2059</v>
      </c>
      <c r="B468" s="80" t="s">
        <v>708</v>
      </c>
      <c r="C468" s="131"/>
      <c r="D468" s="132"/>
      <c r="F468" s="138" t="str">
        <f t="shared" si="20"/>
        <v/>
      </c>
      <c r="G468" s="138" t="str">
        <f t="shared" si="21"/>
        <v/>
      </c>
    </row>
    <row r="469" spans="1:7" outlineLevel="1">
      <c r="A469" s="51" t="s">
        <v>2060</v>
      </c>
      <c r="B469" s="80" t="s">
        <v>710</v>
      </c>
      <c r="C469" s="131"/>
      <c r="D469" s="132"/>
      <c r="F469" s="138" t="str">
        <f t="shared" si="20"/>
        <v/>
      </c>
      <c r="G469" s="138" t="str">
        <f t="shared" si="21"/>
        <v/>
      </c>
    </row>
    <row r="470" spans="1:7" outlineLevel="1">
      <c r="A470" s="51" t="s">
        <v>2061</v>
      </c>
      <c r="B470" s="80" t="s">
        <v>712</v>
      </c>
      <c r="C470" s="131"/>
      <c r="D470" s="132"/>
      <c r="F470" s="138" t="str">
        <f t="shared" si="20"/>
        <v/>
      </c>
      <c r="G470" s="138" t="str">
        <f t="shared" si="21"/>
        <v/>
      </c>
    </row>
    <row r="471" spans="1:7" outlineLevel="1">
      <c r="A471" s="51" t="s">
        <v>2062</v>
      </c>
      <c r="B471" s="80" t="s">
        <v>714</v>
      </c>
      <c r="C471" s="131"/>
      <c r="D471" s="132"/>
      <c r="F471" s="138" t="str">
        <f t="shared" si="20"/>
        <v/>
      </c>
      <c r="G471" s="138" t="str">
        <f t="shared" si="21"/>
        <v/>
      </c>
    </row>
    <row r="472" spans="1:7" outlineLevel="1">
      <c r="A472" s="51" t="s">
        <v>2063</v>
      </c>
      <c r="B472" s="80"/>
      <c r="F472" s="77"/>
      <c r="G472" s="77"/>
    </row>
    <row r="473" spans="1:7" outlineLevel="1">
      <c r="A473" s="51" t="s">
        <v>2064</v>
      </c>
      <c r="B473" s="80"/>
      <c r="F473" s="77"/>
      <c r="G473" s="77"/>
    </row>
    <row r="474" spans="1:7" outlineLevel="1">
      <c r="A474" s="51" t="s">
        <v>2065</v>
      </c>
      <c r="B474" s="80"/>
      <c r="F474" s="120"/>
      <c r="G474" s="120"/>
    </row>
    <row r="475" spans="1:7" ht="15" customHeight="1">
      <c r="A475" s="70"/>
      <c r="B475" s="70" t="s">
        <v>2379</v>
      </c>
      <c r="C475" s="70" t="s">
        <v>651</v>
      </c>
      <c r="D475" s="70" t="s">
        <v>652</v>
      </c>
      <c r="E475" s="70"/>
      <c r="F475" s="70" t="s">
        <v>482</v>
      </c>
      <c r="G475" s="70" t="s">
        <v>653</v>
      </c>
    </row>
    <row r="476" spans="1:7">
      <c r="A476" s="51" t="s">
        <v>2157</v>
      </c>
      <c r="B476" s="51" t="s">
        <v>684</v>
      </c>
      <c r="C476" s="126" t="s">
        <v>114</v>
      </c>
      <c r="G476" s="51"/>
    </row>
    <row r="477" spans="1:7">
      <c r="G477" s="51"/>
    </row>
    <row r="478" spans="1:7">
      <c r="B478" s="68" t="s">
        <v>685</v>
      </c>
      <c r="G478" s="51"/>
    </row>
    <row r="479" spans="1:7">
      <c r="A479" s="51" t="s">
        <v>2158</v>
      </c>
      <c r="B479" s="51" t="s">
        <v>687</v>
      </c>
      <c r="C479" s="131" t="s">
        <v>114</v>
      </c>
      <c r="D479" s="132" t="s">
        <v>114</v>
      </c>
      <c r="F479" s="138" t="str">
        <f>IF($C$487=0,"",IF(C479="[Mark as ND1 if not relevant]","",C479/$C$487))</f>
        <v/>
      </c>
      <c r="G479" s="138" t="str">
        <f>IF($D$487=0,"",IF(D479="[Mark as ND1 if not relevant]","",D479/$D$487))</f>
        <v/>
      </c>
    </row>
    <row r="480" spans="1:7">
      <c r="A480" s="51" t="s">
        <v>2159</v>
      </c>
      <c r="B480" s="51" t="s">
        <v>689</v>
      </c>
      <c r="C480" s="131" t="s">
        <v>114</v>
      </c>
      <c r="D480" s="132" t="s">
        <v>114</v>
      </c>
      <c r="F480" s="138" t="str">
        <f t="shared" ref="F480:F486" si="22">IF($C$487=0,"",IF(C480="[Mark as ND1 if not relevant]","",C480/$C$487))</f>
        <v/>
      </c>
      <c r="G480" s="138" t="str">
        <f t="shared" ref="G480:G486" si="23">IF($D$487=0,"",IF(D480="[Mark as ND1 if not relevant]","",D480/$D$487))</f>
        <v/>
      </c>
    </row>
    <row r="481" spans="1:7">
      <c r="A481" s="51" t="s">
        <v>2160</v>
      </c>
      <c r="B481" s="51" t="s">
        <v>691</v>
      </c>
      <c r="C481" s="131" t="s">
        <v>114</v>
      </c>
      <c r="D481" s="132" t="s">
        <v>114</v>
      </c>
      <c r="F481" s="138" t="str">
        <f t="shared" si="22"/>
        <v/>
      </c>
      <c r="G481" s="138" t="str">
        <f t="shared" si="23"/>
        <v/>
      </c>
    </row>
    <row r="482" spans="1:7">
      <c r="A482" s="51" t="s">
        <v>2161</v>
      </c>
      <c r="B482" s="51" t="s">
        <v>693</v>
      </c>
      <c r="C482" s="131" t="s">
        <v>114</v>
      </c>
      <c r="D482" s="132" t="s">
        <v>114</v>
      </c>
      <c r="F482" s="138" t="str">
        <f t="shared" si="22"/>
        <v/>
      </c>
      <c r="G482" s="138" t="str">
        <f t="shared" si="23"/>
        <v/>
      </c>
    </row>
    <row r="483" spans="1:7">
      <c r="A483" s="51" t="s">
        <v>2162</v>
      </c>
      <c r="B483" s="51" t="s">
        <v>695</v>
      </c>
      <c r="C483" s="131" t="s">
        <v>114</v>
      </c>
      <c r="D483" s="132" t="s">
        <v>114</v>
      </c>
      <c r="F483" s="138" t="str">
        <f t="shared" si="22"/>
        <v/>
      </c>
      <c r="G483" s="138" t="str">
        <f t="shared" si="23"/>
        <v/>
      </c>
    </row>
    <row r="484" spans="1:7">
      <c r="A484" s="51" t="s">
        <v>2163</v>
      </c>
      <c r="B484" s="51" t="s">
        <v>697</v>
      </c>
      <c r="C484" s="131" t="s">
        <v>114</v>
      </c>
      <c r="D484" s="132" t="s">
        <v>114</v>
      </c>
      <c r="F484" s="138" t="str">
        <f t="shared" si="22"/>
        <v/>
      </c>
      <c r="G484" s="138" t="str">
        <f t="shared" si="23"/>
        <v/>
      </c>
    </row>
    <row r="485" spans="1:7">
      <c r="A485" s="51" t="s">
        <v>2164</v>
      </c>
      <c r="B485" s="51" t="s">
        <v>699</v>
      </c>
      <c r="C485" s="131" t="s">
        <v>114</v>
      </c>
      <c r="D485" s="132" t="s">
        <v>114</v>
      </c>
      <c r="F485" s="138" t="str">
        <f t="shared" si="22"/>
        <v/>
      </c>
      <c r="G485" s="138" t="str">
        <f t="shared" si="23"/>
        <v/>
      </c>
    </row>
    <row r="486" spans="1:7">
      <c r="A486" s="51" t="s">
        <v>2165</v>
      </c>
      <c r="B486" s="51" t="s">
        <v>701</v>
      </c>
      <c r="C486" s="131" t="s">
        <v>114</v>
      </c>
      <c r="D486" s="132" t="s">
        <v>114</v>
      </c>
      <c r="F486" s="138" t="str">
        <f t="shared" si="22"/>
        <v/>
      </c>
      <c r="G486" s="138" t="str">
        <f t="shared" si="23"/>
        <v/>
      </c>
    </row>
    <row r="487" spans="1:7">
      <c r="A487" s="51" t="s">
        <v>2166</v>
      </c>
      <c r="B487" s="78" t="s">
        <v>140</v>
      </c>
      <c r="C487" s="131">
        <f>SUM(C479:C486)</f>
        <v>0</v>
      </c>
      <c r="D487" s="132">
        <f>SUM(D479:D486)</f>
        <v>0</v>
      </c>
      <c r="F487" s="126">
        <f>SUM(F479:F486)</f>
        <v>0</v>
      </c>
      <c r="G487" s="126">
        <f>SUM(G479:G486)</f>
        <v>0</v>
      </c>
    </row>
    <row r="488" spans="1:7" outlineLevel="1">
      <c r="A488" s="51" t="s">
        <v>2167</v>
      </c>
      <c r="B488" s="80" t="s">
        <v>704</v>
      </c>
      <c r="C488" s="131"/>
      <c r="D488" s="132"/>
      <c r="F488" s="138" t="str">
        <f t="shared" ref="F488:F493" si="24">IF($C$487=0,"",IF(C488="[for completion]","",C488/$C$487))</f>
        <v/>
      </c>
      <c r="G488" s="138" t="str">
        <f t="shared" ref="G488:G493" si="25">IF($D$487=0,"",IF(D488="[for completion]","",D488/$D$487))</f>
        <v/>
      </c>
    </row>
    <row r="489" spans="1:7" outlineLevel="1">
      <c r="A489" s="51" t="s">
        <v>2168</v>
      </c>
      <c r="B489" s="80" t="s">
        <v>706</v>
      </c>
      <c r="C489" s="131"/>
      <c r="D489" s="132"/>
      <c r="F489" s="138" t="str">
        <f t="shared" si="24"/>
        <v/>
      </c>
      <c r="G489" s="138" t="str">
        <f t="shared" si="25"/>
        <v/>
      </c>
    </row>
    <row r="490" spans="1:7" outlineLevel="1">
      <c r="A490" s="51" t="s">
        <v>2169</v>
      </c>
      <c r="B490" s="80" t="s">
        <v>708</v>
      </c>
      <c r="C490" s="131"/>
      <c r="D490" s="132"/>
      <c r="F490" s="138" t="str">
        <f t="shared" si="24"/>
        <v/>
      </c>
      <c r="G490" s="138" t="str">
        <f t="shared" si="25"/>
        <v/>
      </c>
    </row>
    <row r="491" spans="1:7" outlineLevel="1">
      <c r="A491" s="51" t="s">
        <v>2170</v>
      </c>
      <c r="B491" s="80" t="s">
        <v>710</v>
      </c>
      <c r="C491" s="131"/>
      <c r="D491" s="132"/>
      <c r="F491" s="138" t="str">
        <f t="shared" si="24"/>
        <v/>
      </c>
      <c r="G491" s="138" t="str">
        <f t="shared" si="25"/>
        <v/>
      </c>
    </row>
    <row r="492" spans="1:7" outlineLevel="1">
      <c r="A492" s="51" t="s">
        <v>2171</v>
      </c>
      <c r="B492" s="80" t="s">
        <v>712</v>
      </c>
      <c r="C492" s="131"/>
      <c r="D492" s="132"/>
      <c r="F492" s="138" t="str">
        <f t="shared" si="24"/>
        <v/>
      </c>
      <c r="G492" s="138" t="str">
        <f t="shared" si="25"/>
        <v/>
      </c>
    </row>
    <row r="493" spans="1:7" outlineLevel="1">
      <c r="A493" s="51" t="s">
        <v>2172</v>
      </c>
      <c r="B493" s="80" t="s">
        <v>714</v>
      </c>
      <c r="C493" s="131"/>
      <c r="D493" s="132"/>
      <c r="F493" s="138" t="str">
        <f t="shared" si="24"/>
        <v/>
      </c>
      <c r="G493" s="138" t="str">
        <f t="shared" si="25"/>
        <v/>
      </c>
    </row>
    <row r="494" spans="1:7" outlineLevel="1">
      <c r="A494" s="51" t="s">
        <v>2173</v>
      </c>
      <c r="B494" s="80"/>
      <c r="F494" s="138"/>
      <c r="G494" s="138"/>
    </row>
    <row r="495" spans="1:7" outlineLevel="1">
      <c r="A495" s="51" t="s">
        <v>2174</v>
      </c>
      <c r="B495" s="80"/>
      <c r="F495" s="138"/>
      <c r="G495" s="138"/>
    </row>
    <row r="496" spans="1:7" outlineLevel="1">
      <c r="A496" s="51" t="s">
        <v>2175</v>
      </c>
      <c r="B496" s="80"/>
      <c r="F496" s="138"/>
      <c r="G496" s="126"/>
    </row>
    <row r="497" spans="1:7" ht="15" customHeight="1">
      <c r="A497" s="70"/>
      <c r="B497" s="70" t="s">
        <v>2380</v>
      </c>
      <c r="C497" s="70" t="s">
        <v>770</v>
      </c>
      <c r="D497" s="70"/>
      <c r="E497" s="70"/>
      <c r="F497" s="70"/>
      <c r="G497" s="73"/>
    </row>
    <row r="498" spans="1:7">
      <c r="A498" s="51" t="s">
        <v>2438</v>
      </c>
      <c r="B498" s="68" t="s">
        <v>771</v>
      </c>
      <c r="C498" s="126" t="s">
        <v>81</v>
      </c>
      <c r="G498" s="51"/>
    </row>
    <row r="499" spans="1:7">
      <c r="A499" s="51" t="s">
        <v>2439</v>
      </c>
      <c r="B499" s="68" t="s">
        <v>772</v>
      </c>
      <c r="C499" s="126" t="s">
        <v>81</v>
      </c>
      <c r="G499" s="51"/>
    </row>
    <row r="500" spans="1:7">
      <c r="A500" s="51" t="s">
        <v>2440</v>
      </c>
      <c r="B500" s="68" t="s">
        <v>773</v>
      </c>
      <c r="C500" s="126" t="s">
        <v>81</v>
      </c>
      <c r="G500" s="51"/>
    </row>
    <row r="501" spans="1:7">
      <c r="A501" s="51" t="s">
        <v>2441</v>
      </c>
      <c r="B501" s="68" t="s">
        <v>774</v>
      </c>
      <c r="C501" s="126" t="s">
        <v>81</v>
      </c>
      <c r="G501" s="51"/>
    </row>
    <row r="502" spans="1:7">
      <c r="A502" s="51" t="s">
        <v>2442</v>
      </c>
      <c r="B502" s="68" t="s">
        <v>775</v>
      </c>
      <c r="C502" s="126" t="s">
        <v>81</v>
      </c>
      <c r="G502" s="51"/>
    </row>
    <row r="503" spans="1:7">
      <c r="A503" s="51" t="s">
        <v>2443</v>
      </c>
      <c r="B503" s="68" t="s">
        <v>776</v>
      </c>
      <c r="C503" s="126" t="s">
        <v>81</v>
      </c>
      <c r="G503" s="51"/>
    </row>
    <row r="504" spans="1:7">
      <c r="A504" s="51" t="s">
        <v>2444</v>
      </c>
      <c r="B504" s="68" t="s">
        <v>777</v>
      </c>
      <c r="C504" s="126" t="s">
        <v>81</v>
      </c>
      <c r="G504" s="51"/>
    </row>
    <row r="505" spans="1:7">
      <c r="A505" s="51" t="s">
        <v>2445</v>
      </c>
      <c r="B505" s="68" t="s">
        <v>2190</v>
      </c>
      <c r="C505" s="126" t="s">
        <v>81</v>
      </c>
      <c r="G505" s="51"/>
    </row>
    <row r="506" spans="1:7">
      <c r="A506" s="51" t="s">
        <v>2446</v>
      </c>
      <c r="B506" s="68" t="s">
        <v>2191</v>
      </c>
      <c r="C506" s="126" t="s">
        <v>81</v>
      </c>
      <c r="G506" s="51"/>
    </row>
    <row r="507" spans="1:7">
      <c r="A507" s="51" t="s">
        <v>2447</v>
      </c>
      <c r="B507" s="68" t="s">
        <v>2192</v>
      </c>
      <c r="C507" s="126" t="s">
        <v>81</v>
      </c>
      <c r="G507" s="51"/>
    </row>
    <row r="508" spans="1:7">
      <c r="A508" s="51" t="s">
        <v>2448</v>
      </c>
      <c r="B508" s="68" t="s">
        <v>778</v>
      </c>
      <c r="C508" s="126" t="s">
        <v>81</v>
      </c>
      <c r="G508" s="51"/>
    </row>
    <row r="509" spans="1:7">
      <c r="A509" s="51" t="s">
        <v>2449</v>
      </c>
      <c r="B509" s="68" t="s">
        <v>2981</v>
      </c>
      <c r="C509" s="126" t="s">
        <v>81</v>
      </c>
      <c r="G509" s="51"/>
    </row>
    <row r="510" spans="1:7">
      <c r="A510" s="51" t="s">
        <v>2450</v>
      </c>
      <c r="B510" s="68" t="s">
        <v>138</v>
      </c>
      <c r="C510" s="126" t="s">
        <v>81</v>
      </c>
      <c r="G510" s="51"/>
    </row>
    <row r="511" spans="1:7" outlineLevel="1">
      <c r="A511" s="51" t="s">
        <v>2451</v>
      </c>
      <c r="B511" s="80" t="s">
        <v>2193</v>
      </c>
      <c r="C511" s="126"/>
      <c r="G511" s="51"/>
    </row>
    <row r="512" spans="1:7" outlineLevel="1">
      <c r="A512" s="51" t="s">
        <v>2452</v>
      </c>
      <c r="B512" s="80" t="s">
        <v>142</v>
      </c>
      <c r="C512" s="126"/>
      <c r="G512" s="51"/>
    </row>
    <row r="513" spans="1:7" outlineLevel="1">
      <c r="A513" s="51" t="s">
        <v>2453</v>
      </c>
      <c r="B513" s="80" t="s">
        <v>142</v>
      </c>
      <c r="C513" s="126"/>
      <c r="G513" s="51"/>
    </row>
    <row r="514" spans="1:7" outlineLevel="1">
      <c r="A514" s="51" t="s">
        <v>2454</v>
      </c>
      <c r="B514" s="80" t="s">
        <v>142</v>
      </c>
      <c r="C514" s="126"/>
      <c r="G514" s="51"/>
    </row>
    <row r="515" spans="1:7" outlineLevel="1">
      <c r="A515" s="51" t="s">
        <v>2455</v>
      </c>
      <c r="B515" s="80" t="s">
        <v>142</v>
      </c>
      <c r="C515" s="126"/>
      <c r="G515" s="51"/>
    </row>
    <row r="516" spans="1:7" outlineLevel="1">
      <c r="A516" s="51" t="s">
        <v>2456</v>
      </c>
      <c r="B516" s="80" t="s">
        <v>142</v>
      </c>
      <c r="C516" s="126"/>
      <c r="G516" s="51"/>
    </row>
    <row r="517" spans="1:7" outlineLevel="1">
      <c r="A517" s="51" t="s">
        <v>2457</v>
      </c>
      <c r="B517" s="80" t="s">
        <v>142</v>
      </c>
      <c r="C517" s="126"/>
      <c r="G517" s="51"/>
    </row>
    <row r="518" spans="1:7" outlineLevel="1">
      <c r="A518" s="51" t="s">
        <v>2458</v>
      </c>
      <c r="B518" s="80" t="s">
        <v>142</v>
      </c>
      <c r="C518" s="126"/>
      <c r="G518" s="51"/>
    </row>
    <row r="519" spans="1:7" outlineLevel="1">
      <c r="A519" s="51" t="s">
        <v>2459</v>
      </c>
      <c r="B519" s="80" t="s">
        <v>142</v>
      </c>
      <c r="C519" s="126"/>
      <c r="G519" s="51"/>
    </row>
    <row r="520" spans="1:7" outlineLevel="1">
      <c r="A520" s="51" t="s">
        <v>2460</v>
      </c>
      <c r="B520" s="80" t="s">
        <v>142</v>
      </c>
      <c r="C520" s="126"/>
      <c r="G520" s="51"/>
    </row>
    <row r="521" spans="1:7" outlineLevel="1">
      <c r="A521" s="51" t="s">
        <v>2461</v>
      </c>
      <c r="B521" s="80" t="s">
        <v>142</v>
      </c>
      <c r="C521" s="126"/>
      <c r="G521" s="51"/>
    </row>
    <row r="522" spans="1:7" outlineLevel="1">
      <c r="A522" s="51" t="s">
        <v>2462</v>
      </c>
      <c r="B522" s="80" t="s">
        <v>142</v>
      </c>
      <c r="C522" s="126"/>
    </row>
    <row r="523" spans="1:7" outlineLevel="1">
      <c r="A523" s="51" t="s">
        <v>2463</v>
      </c>
      <c r="B523" s="80" t="s">
        <v>142</v>
      </c>
      <c r="C523" s="126"/>
    </row>
    <row r="524" spans="1:7" outlineLevel="1">
      <c r="A524" s="51" t="s">
        <v>2464</v>
      </c>
      <c r="B524" s="80" t="s">
        <v>142</v>
      </c>
      <c r="C524" s="126"/>
    </row>
    <row r="525" spans="1:7" customFormat="1">
      <c r="A525" s="136"/>
      <c r="B525" s="136" t="s">
        <v>2465</v>
      </c>
      <c r="C525" s="70" t="s">
        <v>109</v>
      </c>
      <c r="D525" s="70" t="s">
        <v>1624</v>
      </c>
      <c r="E525" s="70"/>
      <c r="F525" s="70" t="s">
        <v>482</v>
      </c>
      <c r="G525" s="70" t="s">
        <v>1932</v>
      </c>
    </row>
    <row r="526" spans="1:7" customFormat="1">
      <c r="A526" s="51" t="s">
        <v>2531</v>
      </c>
      <c r="B526" s="68" t="s">
        <v>574</v>
      </c>
      <c r="C526" s="131" t="s">
        <v>81</v>
      </c>
      <c r="D526" s="132" t="s">
        <v>81</v>
      </c>
      <c r="E526" s="57"/>
      <c r="F526" s="138" t="str">
        <f>IF($C$544=0,"",IF(C526="[for completion]","",IF(C526="","",C526/$C$544)))</f>
        <v/>
      </c>
      <c r="G526" s="138" t="str">
        <f>IF($D$544=0,"",IF(D526="[for completion]","",IF(D526="","",D526/$D$544)))</f>
        <v/>
      </c>
    </row>
    <row r="527" spans="1:7" customFormat="1">
      <c r="A527" s="51" t="s">
        <v>2532</v>
      </c>
      <c r="B527" s="68" t="s">
        <v>574</v>
      </c>
      <c r="C527" s="131" t="s">
        <v>81</v>
      </c>
      <c r="D527" s="132" t="s">
        <v>81</v>
      </c>
      <c r="E527" s="57"/>
      <c r="F527" s="138" t="str">
        <f t="shared" ref="F527:F543" si="26">IF($C$544=0,"",IF(C527="[for completion]","",IF(C527="","",C527/$C$544)))</f>
        <v/>
      </c>
      <c r="G527" s="138" t="str">
        <f t="shared" ref="G527:G543" si="27">IF($D$544=0,"",IF(D527="[for completion]","",IF(D527="","",D527/$D$544)))</f>
        <v/>
      </c>
    </row>
    <row r="528" spans="1:7" customFormat="1">
      <c r="A528" s="51" t="s">
        <v>2533</v>
      </c>
      <c r="B528" s="68" t="s">
        <v>574</v>
      </c>
      <c r="C528" s="131" t="s">
        <v>81</v>
      </c>
      <c r="D528" s="132" t="s">
        <v>81</v>
      </c>
      <c r="E528" s="57"/>
      <c r="F528" s="138" t="str">
        <f t="shared" si="26"/>
        <v/>
      </c>
      <c r="G528" s="138" t="str">
        <f t="shared" si="27"/>
        <v/>
      </c>
    </row>
    <row r="529" spans="1:7" customFormat="1">
      <c r="A529" s="51" t="s">
        <v>2534</v>
      </c>
      <c r="B529" s="68" t="s">
        <v>574</v>
      </c>
      <c r="C529" s="131" t="s">
        <v>81</v>
      </c>
      <c r="D529" s="132" t="s">
        <v>81</v>
      </c>
      <c r="E529" s="57"/>
      <c r="F529" s="138" t="str">
        <f t="shared" si="26"/>
        <v/>
      </c>
      <c r="G529" s="138" t="str">
        <f t="shared" si="27"/>
        <v/>
      </c>
    </row>
    <row r="530" spans="1:7" customFormat="1">
      <c r="A530" s="51" t="s">
        <v>2535</v>
      </c>
      <c r="B530" s="68" t="s">
        <v>574</v>
      </c>
      <c r="C530" s="131" t="s">
        <v>81</v>
      </c>
      <c r="D530" s="132" t="s">
        <v>81</v>
      </c>
      <c r="E530" s="57"/>
      <c r="F530" s="138" t="str">
        <f t="shared" si="26"/>
        <v/>
      </c>
      <c r="G530" s="138" t="str">
        <f t="shared" si="27"/>
        <v/>
      </c>
    </row>
    <row r="531" spans="1:7" customFormat="1">
      <c r="A531" s="51" t="s">
        <v>2536</v>
      </c>
      <c r="B531" s="68" t="s">
        <v>574</v>
      </c>
      <c r="C531" s="131" t="s">
        <v>81</v>
      </c>
      <c r="D531" s="132" t="s">
        <v>81</v>
      </c>
      <c r="E531" s="57"/>
      <c r="F531" s="138" t="str">
        <f t="shared" si="26"/>
        <v/>
      </c>
      <c r="G531" s="138" t="str">
        <f t="shared" si="27"/>
        <v/>
      </c>
    </row>
    <row r="532" spans="1:7" customFormat="1">
      <c r="A532" s="51" t="s">
        <v>2537</v>
      </c>
      <c r="B532" s="68" t="s">
        <v>574</v>
      </c>
      <c r="C532" s="131" t="s">
        <v>81</v>
      </c>
      <c r="D532" s="132" t="s">
        <v>81</v>
      </c>
      <c r="E532" s="57"/>
      <c r="F532" s="138" t="str">
        <f t="shared" si="26"/>
        <v/>
      </c>
      <c r="G532" s="138" t="str">
        <f t="shared" si="27"/>
        <v/>
      </c>
    </row>
    <row r="533" spans="1:7" customFormat="1">
      <c r="A533" s="51" t="s">
        <v>2538</v>
      </c>
      <c r="B533" s="68" t="s">
        <v>574</v>
      </c>
      <c r="C533" s="131" t="s">
        <v>81</v>
      </c>
      <c r="D533" s="132" t="s">
        <v>81</v>
      </c>
      <c r="E533" s="57"/>
      <c r="F533" s="138" t="str">
        <f t="shared" si="26"/>
        <v/>
      </c>
      <c r="G533" s="138" t="str">
        <f t="shared" si="27"/>
        <v/>
      </c>
    </row>
    <row r="534" spans="1:7" customFormat="1">
      <c r="A534" s="51" t="s">
        <v>2539</v>
      </c>
      <c r="B534" s="68" t="s">
        <v>574</v>
      </c>
      <c r="C534" s="131" t="s">
        <v>81</v>
      </c>
      <c r="D534" s="132" t="s">
        <v>81</v>
      </c>
      <c r="E534" s="57"/>
      <c r="F534" s="138" t="str">
        <f t="shared" si="26"/>
        <v/>
      </c>
      <c r="G534" s="138" t="str">
        <f t="shared" si="27"/>
        <v/>
      </c>
    </row>
    <row r="535" spans="1:7" customFormat="1">
      <c r="A535" s="51" t="s">
        <v>2540</v>
      </c>
      <c r="B535" s="68" t="s">
        <v>574</v>
      </c>
      <c r="C535" s="131" t="s">
        <v>81</v>
      </c>
      <c r="D535" s="132" t="s">
        <v>81</v>
      </c>
      <c r="E535" s="57"/>
      <c r="F535" s="138" t="str">
        <f t="shared" si="26"/>
        <v/>
      </c>
      <c r="G535" s="138" t="str">
        <f t="shared" si="27"/>
        <v/>
      </c>
    </row>
    <row r="536" spans="1:7" customFormat="1">
      <c r="A536" s="51" t="s">
        <v>2541</v>
      </c>
      <c r="B536" s="68" t="s">
        <v>574</v>
      </c>
      <c r="C536" s="131" t="s">
        <v>81</v>
      </c>
      <c r="D536" s="132" t="s">
        <v>81</v>
      </c>
      <c r="E536" s="57"/>
      <c r="F536" s="138" t="str">
        <f t="shared" si="26"/>
        <v/>
      </c>
      <c r="G536" s="138" t="str">
        <f t="shared" si="27"/>
        <v/>
      </c>
    </row>
    <row r="537" spans="1:7" customFormat="1">
      <c r="A537" s="51" t="s">
        <v>2542</v>
      </c>
      <c r="B537" s="68" t="s">
        <v>574</v>
      </c>
      <c r="C537" s="131" t="s">
        <v>81</v>
      </c>
      <c r="D537" s="132" t="s">
        <v>81</v>
      </c>
      <c r="E537" s="57"/>
      <c r="F537" s="138" t="str">
        <f t="shared" si="26"/>
        <v/>
      </c>
      <c r="G537" s="138" t="str">
        <f t="shared" si="27"/>
        <v/>
      </c>
    </row>
    <row r="538" spans="1:7" customFormat="1">
      <c r="A538" s="51" t="s">
        <v>2543</v>
      </c>
      <c r="B538" s="68" t="s">
        <v>574</v>
      </c>
      <c r="C538" s="131" t="s">
        <v>81</v>
      </c>
      <c r="D538" s="132" t="s">
        <v>81</v>
      </c>
      <c r="E538" s="57"/>
      <c r="F538" s="138" t="str">
        <f t="shared" si="26"/>
        <v/>
      </c>
      <c r="G538" s="138" t="str">
        <f t="shared" si="27"/>
        <v/>
      </c>
    </row>
    <row r="539" spans="1:7" customFormat="1">
      <c r="A539" s="51" t="s">
        <v>2544</v>
      </c>
      <c r="B539" s="68" t="s">
        <v>574</v>
      </c>
      <c r="C539" s="131" t="s">
        <v>81</v>
      </c>
      <c r="D539" s="132" t="s">
        <v>81</v>
      </c>
      <c r="E539" s="57"/>
      <c r="F539" s="138" t="str">
        <f t="shared" si="26"/>
        <v/>
      </c>
      <c r="G539" s="138" t="str">
        <f t="shared" si="27"/>
        <v/>
      </c>
    </row>
    <row r="540" spans="1:7" customFormat="1">
      <c r="A540" s="51" t="s">
        <v>2545</v>
      </c>
      <c r="B540" s="68" t="s">
        <v>574</v>
      </c>
      <c r="C540" s="131" t="s">
        <v>81</v>
      </c>
      <c r="D540" s="132" t="s">
        <v>81</v>
      </c>
      <c r="E540" s="57"/>
      <c r="F540" s="138" t="str">
        <f t="shared" si="26"/>
        <v/>
      </c>
      <c r="G540" s="138" t="str">
        <f t="shared" si="27"/>
        <v/>
      </c>
    </row>
    <row r="541" spans="1:7" customFormat="1">
      <c r="A541" s="51" t="s">
        <v>2546</v>
      </c>
      <c r="B541" s="68" t="s">
        <v>574</v>
      </c>
      <c r="C541" s="131" t="s">
        <v>81</v>
      </c>
      <c r="D541" s="132" t="s">
        <v>81</v>
      </c>
      <c r="E541" s="57"/>
      <c r="F541" s="138" t="str">
        <f t="shared" si="26"/>
        <v/>
      </c>
      <c r="G541" s="138" t="str">
        <f t="shared" si="27"/>
        <v/>
      </c>
    </row>
    <row r="542" spans="1:7" customFormat="1">
      <c r="A542" s="51" t="s">
        <v>2547</v>
      </c>
      <c r="B542" s="68" t="s">
        <v>574</v>
      </c>
      <c r="C542" s="131" t="s">
        <v>81</v>
      </c>
      <c r="D542" s="132" t="s">
        <v>81</v>
      </c>
      <c r="E542" s="57"/>
      <c r="F542" s="138" t="str">
        <f t="shared" si="26"/>
        <v/>
      </c>
      <c r="G542" s="138" t="str">
        <f t="shared" si="27"/>
        <v/>
      </c>
    </row>
    <row r="543" spans="1:7" customFormat="1">
      <c r="A543" s="51" t="s">
        <v>2548</v>
      </c>
      <c r="B543" s="68" t="s">
        <v>2015</v>
      </c>
      <c r="C543" s="131" t="s">
        <v>81</v>
      </c>
      <c r="D543" s="132" t="s">
        <v>81</v>
      </c>
      <c r="E543" s="57"/>
      <c r="F543" s="138" t="str">
        <f t="shared" si="26"/>
        <v/>
      </c>
      <c r="G543" s="138" t="str">
        <f t="shared" si="27"/>
        <v/>
      </c>
    </row>
    <row r="544" spans="1:7" customFormat="1">
      <c r="A544" s="51" t="s">
        <v>2549</v>
      </c>
      <c r="B544" s="68" t="s">
        <v>140</v>
      </c>
      <c r="C544" s="131">
        <f>SUM(C526:C543)</f>
        <v>0</v>
      </c>
      <c r="D544" s="132">
        <f>SUM(D526:D543)</f>
        <v>0</v>
      </c>
      <c r="E544" s="57"/>
      <c r="F544" s="126">
        <f>SUM(F526:F543)</f>
        <v>0</v>
      </c>
      <c r="G544" s="126">
        <f>SUM(G526:G543)</f>
        <v>0</v>
      </c>
    </row>
    <row r="545" spans="1:7" customFormat="1">
      <c r="A545" s="51" t="s">
        <v>2550</v>
      </c>
      <c r="B545" s="68"/>
      <c r="C545" s="51"/>
      <c r="D545" s="51"/>
      <c r="E545" s="57"/>
      <c r="F545" s="57"/>
      <c r="G545" s="57"/>
    </row>
    <row r="546" spans="1:7" customFormat="1">
      <c r="A546" s="51" t="s">
        <v>2551</v>
      </c>
      <c r="B546" s="68"/>
      <c r="C546" s="51"/>
      <c r="D546" s="51"/>
      <c r="E546" s="57"/>
      <c r="F546" s="57"/>
      <c r="G546" s="57"/>
    </row>
    <row r="547" spans="1:7" customFormat="1">
      <c r="A547" s="51" t="s">
        <v>2552</v>
      </c>
      <c r="B547" s="68"/>
      <c r="C547" s="51"/>
      <c r="D547" s="51"/>
      <c r="E547" s="57"/>
      <c r="F547" s="57"/>
      <c r="G547" s="57"/>
    </row>
    <row r="548" spans="1:7" customFormat="1">
      <c r="A548" s="136"/>
      <c r="B548" s="136" t="s">
        <v>2466</v>
      </c>
      <c r="C548" s="70" t="s">
        <v>109</v>
      </c>
      <c r="D548" s="70" t="s">
        <v>1624</v>
      </c>
      <c r="E548" s="70"/>
      <c r="F548" s="70" t="s">
        <v>482</v>
      </c>
      <c r="G548" s="70" t="s">
        <v>1932</v>
      </c>
    </row>
    <row r="549" spans="1:7" customFormat="1">
      <c r="A549" s="51" t="s">
        <v>2553</v>
      </c>
      <c r="B549" s="68" t="s">
        <v>574</v>
      </c>
      <c r="C549" s="131" t="s">
        <v>81</v>
      </c>
      <c r="D549" s="132" t="s">
        <v>81</v>
      </c>
      <c r="E549" s="57"/>
      <c r="F549" s="138" t="str">
        <f>IF($C$567=0,"",IF(C549="[for completion]","",IF(C549="","",C549/$C$567)))</f>
        <v/>
      </c>
      <c r="G549" s="138" t="str">
        <f>IF($D$567=0,"",IF(D549="[for completion]","",IF(D549="","",D549/$D$567)))</f>
        <v/>
      </c>
    </row>
    <row r="550" spans="1:7" customFormat="1">
      <c r="A550" s="51" t="s">
        <v>2554</v>
      </c>
      <c r="B550" s="68" t="s">
        <v>574</v>
      </c>
      <c r="C550" s="131" t="s">
        <v>81</v>
      </c>
      <c r="D550" s="132" t="s">
        <v>81</v>
      </c>
      <c r="E550" s="57"/>
      <c r="F550" s="138" t="str">
        <f t="shared" ref="F550:F566" si="28">IF($C$567=0,"",IF(C550="[for completion]","",IF(C550="","",C550/$C$567)))</f>
        <v/>
      </c>
      <c r="G550" s="138" t="str">
        <f t="shared" ref="G550:G566" si="29">IF($D$567=0,"",IF(D550="[for completion]","",IF(D550="","",D550/$D$567)))</f>
        <v/>
      </c>
    </row>
    <row r="551" spans="1:7" customFormat="1">
      <c r="A551" s="51" t="s">
        <v>2555</v>
      </c>
      <c r="B551" s="68" t="s">
        <v>574</v>
      </c>
      <c r="C551" s="131" t="s">
        <v>81</v>
      </c>
      <c r="D551" s="132" t="s">
        <v>81</v>
      </c>
      <c r="E551" s="57"/>
      <c r="F551" s="138" t="str">
        <f t="shared" si="28"/>
        <v/>
      </c>
      <c r="G551" s="138" t="str">
        <f t="shared" si="29"/>
        <v/>
      </c>
    </row>
    <row r="552" spans="1:7" customFormat="1">
      <c r="A552" s="51" t="s">
        <v>2556</v>
      </c>
      <c r="B552" s="68" t="s">
        <v>574</v>
      </c>
      <c r="C552" s="131" t="s">
        <v>81</v>
      </c>
      <c r="D552" s="132" t="s">
        <v>81</v>
      </c>
      <c r="E552" s="57"/>
      <c r="F552" s="138" t="str">
        <f t="shared" si="28"/>
        <v/>
      </c>
      <c r="G552" s="138" t="str">
        <f t="shared" si="29"/>
        <v/>
      </c>
    </row>
    <row r="553" spans="1:7" customFormat="1">
      <c r="A553" s="51" t="s">
        <v>2557</v>
      </c>
      <c r="B553" s="68" t="s">
        <v>574</v>
      </c>
      <c r="C553" s="131" t="s">
        <v>81</v>
      </c>
      <c r="D553" s="132" t="s">
        <v>81</v>
      </c>
      <c r="E553" s="57"/>
      <c r="F553" s="138" t="str">
        <f t="shared" si="28"/>
        <v/>
      </c>
      <c r="G553" s="138" t="str">
        <f t="shared" si="29"/>
        <v/>
      </c>
    </row>
    <row r="554" spans="1:7" customFormat="1">
      <c r="A554" s="51" t="s">
        <v>2558</v>
      </c>
      <c r="B554" s="68" t="s">
        <v>574</v>
      </c>
      <c r="C554" s="131" t="s">
        <v>81</v>
      </c>
      <c r="D554" s="132" t="s">
        <v>81</v>
      </c>
      <c r="E554" s="57"/>
      <c r="F554" s="138" t="str">
        <f t="shared" si="28"/>
        <v/>
      </c>
      <c r="G554" s="138" t="str">
        <f t="shared" si="29"/>
        <v/>
      </c>
    </row>
    <row r="555" spans="1:7" customFormat="1">
      <c r="A555" s="51" t="s">
        <v>2559</v>
      </c>
      <c r="B555" s="68" t="s">
        <v>574</v>
      </c>
      <c r="C555" s="131" t="s">
        <v>81</v>
      </c>
      <c r="D555" s="132" t="s">
        <v>81</v>
      </c>
      <c r="E555" s="57"/>
      <c r="F555" s="138" t="str">
        <f t="shared" si="28"/>
        <v/>
      </c>
      <c r="G555" s="138" t="str">
        <f t="shared" si="29"/>
        <v/>
      </c>
    </row>
    <row r="556" spans="1:7" customFormat="1">
      <c r="A556" s="51" t="s">
        <v>2560</v>
      </c>
      <c r="B556" s="68" t="s">
        <v>574</v>
      </c>
      <c r="C556" s="131" t="s">
        <v>81</v>
      </c>
      <c r="D556" s="132" t="s">
        <v>81</v>
      </c>
      <c r="E556" s="57"/>
      <c r="F556" s="138" t="str">
        <f t="shared" si="28"/>
        <v/>
      </c>
      <c r="G556" s="138" t="str">
        <f t="shared" si="29"/>
        <v/>
      </c>
    </row>
    <row r="557" spans="1:7" customFormat="1">
      <c r="A557" s="51" t="s">
        <v>2561</v>
      </c>
      <c r="B557" s="68" t="s">
        <v>574</v>
      </c>
      <c r="C557" s="131" t="s">
        <v>81</v>
      </c>
      <c r="D557" s="132" t="s">
        <v>81</v>
      </c>
      <c r="E557" s="57"/>
      <c r="F557" s="138" t="str">
        <f t="shared" si="28"/>
        <v/>
      </c>
      <c r="G557" s="138" t="str">
        <f t="shared" si="29"/>
        <v/>
      </c>
    </row>
    <row r="558" spans="1:7" customFormat="1">
      <c r="A558" s="51" t="s">
        <v>2562</v>
      </c>
      <c r="B558" s="68" t="s">
        <v>574</v>
      </c>
      <c r="C558" s="131" t="s">
        <v>81</v>
      </c>
      <c r="D558" s="132" t="s">
        <v>81</v>
      </c>
      <c r="E558" s="57"/>
      <c r="F558" s="138" t="str">
        <f t="shared" si="28"/>
        <v/>
      </c>
      <c r="G558" s="138" t="str">
        <f t="shared" si="29"/>
        <v/>
      </c>
    </row>
    <row r="559" spans="1:7" customFormat="1">
      <c r="A559" s="51" t="s">
        <v>2563</v>
      </c>
      <c r="B559" s="68" t="s">
        <v>574</v>
      </c>
      <c r="C559" s="131" t="s">
        <v>81</v>
      </c>
      <c r="D559" s="132" t="s">
        <v>81</v>
      </c>
      <c r="E559" s="57"/>
      <c r="F559" s="138" t="str">
        <f t="shared" si="28"/>
        <v/>
      </c>
      <c r="G559" s="138" t="str">
        <f t="shared" si="29"/>
        <v/>
      </c>
    </row>
    <row r="560" spans="1:7" customFormat="1">
      <c r="A560" s="51" t="s">
        <v>2564</v>
      </c>
      <c r="B560" s="68" t="s">
        <v>574</v>
      </c>
      <c r="C560" s="131" t="s">
        <v>81</v>
      </c>
      <c r="D560" s="132" t="s">
        <v>81</v>
      </c>
      <c r="E560" s="57"/>
      <c r="F560" s="138" t="str">
        <f t="shared" si="28"/>
        <v/>
      </c>
      <c r="G560" s="138" t="str">
        <f t="shared" si="29"/>
        <v/>
      </c>
    </row>
    <row r="561" spans="1:7" customFormat="1">
      <c r="A561" s="51" t="s">
        <v>2565</v>
      </c>
      <c r="B561" s="68" t="s">
        <v>574</v>
      </c>
      <c r="C561" s="131" t="s">
        <v>81</v>
      </c>
      <c r="D561" s="132" t="s">
        <v>81</v>
      </c>
      <c r="E561" s="57"/>
      <c r="F561" s="138" t="str">
        <f t="shared" si="28"/>
        <v/>
      </c>
      <c r="G561" s="138" t="str">
        <f t="shared" si="29"/>
        <v/>
      </c>
    </row>
    <row r="562" spans="1:7" customFormat="1">
      <c r="A562" s="51" t="s">
        <v>2566</v>
      </c>
      <c r="B562" s="68" t="s">
        <v>574</v>
      </c>
      <c r="C562" s="131" t="s">
        <v>81</v>
      </c>
      <c r="D562" s="132" t="s">
        <v>81</v>
      </c>
      <c r="E562" s="57"/>
      <c r="F562" s="138" t="str">
        <f t="shared" si="28"/>
        <v/>
      </c>
      <c r="G562" s="138" t="str">
        <f t="shared" si="29"/>
        <v/>
      </c>
    </row>
    <row r="563" spans="1:7" customFormat="1">
      <c r="A563" s="51" t="s">
        <v>2567</v>
      </c>
      <c r="B563" s="68" t="s">
        <v>574</v>
      </c>
      <c r="C563" s="131" t="s">
        <v>81</v>
      </c>
      <c r="D563" s="132" t="s">
        <v>81</v>
      </c>
      <c r="E563" s="57"/>
      <c r="F563" s="138" t="str">
        <f t="shared" si="28"/>
        <v/>
      </c>
      <c r="G563" s="138" t="str">
        <f t="shared" si="29"/>
        <v/>
      </c>
    </row>
    <row r="564" spans="1:7" customFormat="1">
      <c r="A564" s="51" t="s">
        <v>2568</v>
      </c>
      <c r="B564" s="68" t="s">
        <v>574</v>
      </c>
      <c r="C564" s="131" t="s">
        <v>81</v>
      </c>
      <c r="D564" s="132" t="s">
        <v>81</v>
      </c>
      <c r="E564" s="57"/>
      <c r="F564" s="138" t="str">
        <f t="shared" si="28"/>
        <v/>
      </c>
      <c r="G564" s="138" t="str">
        <f t="shared" si="29"/>
        <v/>
      </c>
    </row>
    <row r="565" spans="1:7" customFormat="1">
      <c r="A565" s="51" t="s">
        <v>2569</v>
      </c>
      <c r="B565" s="68" t="s">
        <v>574</v>
      </c>
      <c r="C565" s="131" t="s">
        <v>81</v>
      </c>
      <c r="D565" s="132" t="s">
        <v>81</v>
      </c>
      <c r="E565" s="57"/>
      <c r="F565" s="138" t="str">
        <f t="shared" si="28"/>
        <v/>
      </c>
      <c r="G565" s="138" t="str">
        <f t="shared" si="29"/>
        <v/>
      </c>
    </row>
    <row r="566" spans="1:7" customFormat="1">
      <c r="A566" s="51" t="s">
        <v>2570</v>
      </c>
      <c r="B566" s="68" t="s">
        <v>2015</v>
      </c>
      <c r="C566" s="131" t="s">
        <v>81</v>
      </c>
      <c r="D566" s="132" t="s">
        <v>81</v>
      </c>
      <c r="E566" s="57"/>
      <c r="F566" s="138" t="str">
        <f t="shared" si="28"/>
        <v/>
      </c>
      <c r="G566" s="138" t="str">
        <f t="shared" si="29"/>
        <v/>
      </c>
    </row>
    <row r="567" spans="1:7" customFormat="1">
      <c r="A567" s="51" t="s">
        <v>2571</v>
      </c>
      <c r="B567" s="68" t="s">
        <v>140</v>
      </c>
      <c r="C567" s="131">
        <f>SUM(C549:C566)</f>
        <v>0</v>
      </c>
      <c r="D567" s="132">
        <f>SUM(D549:D566)</f>
        <v>0</v>
      </c>
      <c r="E567" s="57"/>
      <c r="F567" s="126">
        <f>SUM(F549:F566)</f>
        <v>0</v>
      </c>
      <c r="G567" s="126">
        <f>SUM(G549:G566)</f>
        <v>0</v>
      </c>
    </row>
    <row r="568" spans="1:7" customFormat="1">
      <c r="A568" s="51" t="s">
        <v>2572</v>
      </c>
      <c r="B568" s="68"/>
      <c r="C568" s="51"/>
      <c r="D568" s="51"/>
      <c r="E568" s="57"/>
      <c r="F568" s="57"/>
      <c r="G568" s="57"/>
    </row>
    <row r="569" spans="1:7" customFormat="1">
      <c r="A569" s="51" t="s">
        <v>2573</v>
      </c>
      <c r="B569" s="68"/>
      <c r="C569" s="51"/>
      <c r="D569" s="51"/>
      <c r="E569" s="57"/>
      <c r="F569" s="57"/>
      <c r="G569" s="57"/>
    </row>
    <row r="570" spans="1:7" customFormat="1">
      <c r="A570" s="51" t="s">
        <v>2574</v>
      </c>
      <c r="B570" s="68"/>
      <c r="C570" s="51"/>
      <c r="D570" s="51"/>
      <c r="E570" s="57"/>
      <c r="F570" s="57"/>
      <c r="G570" s="57"/>
    </row>
    <row r="571" spans="1:7" customFormat="1">
      <c r="A571" s="136"/>
      <c r="B571" s="136" t="s">
        <v>2467</v>
      </c>
      <c r="C571" s="70" t="s">
        <v>109</v>
      </c>
      <c r="D571" s="70" t="s">
        <v>1624</v>
      </c>
      <c r="E571" s="70"/>
      <c r="F571" s="70" t="s">
        <v>482</v>
      </c>
      <c r="G571" s="70" t="s">
        <v>1932</v>
      </c>
    </row>
    <row r="572" spans="1:7" customFormat="1">
      <c r="A572" s="51" t="s">
        <v>2575</v>
      </c>
      <c r="B572" s="68" t="s">
        <v>1615</v>
      </c>
      <c r="C572" s="131" t="s">
        <v>81</v>
      </c>
      <c r="D572" s="132" t="s">
        <v>81</v>
      </c>
      <c r="E572" s="57"/>
      <c r="F572" s="138" t="str">
        <f>IF($C$585=0,"",IF(C572="[for completion]","",IF(C572="","",C572/$C$585)))</f>
        <v/>
      </c>
      <c r="G572" s="138" t="str">
        <f>IF($D$585=0,"",IF(D572="[for completion]","",IF(D572="","",D572/$D$585)))</f>
        <v/>
      </c>
    </row>
    <row r="573" spans="1:7" customFormat="1">
      <c r="A573" s="51" t="s">
        <v>2576</v>
      </c>
      <c r="B573" s="68" t="s">
        <v>1616</v>
      </c>
      <c r="C573" s="131" t="s">
        <v>81</v>
      </c>
      <c r="D573" s="132" t="s">
        <v>81</v>
      </c>
      <c r="E573" s="57"/>
      <c r="F573" s="138" t="str">
        <f>IF($C$585=0,"",IF(C573="[for completion]","",IF(C573="","",C573/$C$585)))</f>
        <v/>
      </c>
      <c r="G573" s="138" t="str">
        <f>IF($D$585=0,"",IF(D573="[for completion]","",IF(D573="","",D573/$D$585)))</f>
        <v/>
      </c>
    </row>
    <row r="574" spans="1:7" customFormat="1">
      <c r="A574" s="51" t="s">
        <v>2577</v>
      </c>
      <c r="B574" s="68" t="s">
        <v>2293</v>
      </c>
      <c r="C574" s="131" t="s">
        <v>81</v>
      </c>
      <c r="D574" s="132" t="s">
        <v>81</v>
      </c>
      <c r="E574" s="57"/>
      <c r="F574" s="138" t="str">
        <f>IF($C$585=0,"",IF(C574="[for completion]","",IF(C574="","",C574/$C$585)))</f>
        <v/>
      </c>
      <c r="G574" s="138" t="str">
        <f>IF($D$585=0,"",IF(D574="[for completion]","",IF(D574="","",D574/$D$585)))</f>
        <v/>
      </c>
    </row>
    <row r="575" spans="1:7" customFormat="1">
      <c r="A575" s="51" t="s">
        <v>2578</v>
      </c>
      <c r="B575" s="68" t="s">
        <v>1617</v>
      </c>
      <c r="C575" s="131" t="s">
        <v>81</v>
      </c>
      <c r="D575" s="132" t="s">
        <v>81</v>
      </c>
      <c r="E575" s="57"/>
      <c r="F575" s="138" t="str">
        <f>IF($C$585=0,"",IF(C575="[for completion]","",IF(C575="","",C575/$C$585)))</f>
        <v/>
      </c>
      <c r="G575" s="138" t="str">
        <f>IF($D$585=0,"",IF(D575="[for completion]","",IF(D575="","",D575/$D$585)))</f>
        <v/>
      </c>
    </row>
    <row r="576" spans="1:7" customFormat="1">
      <c r="A576" s="51" t="s">
        <v>2579</v>
      </c>
      <c r="B576" s="68" t="s">
        <v>1618</v>
      </c>
      <c r="C576" s="131" t="s">
        <v>81</v>
      </c>
      <c r="D576" s="132" t="s">
        <v>81</v>
      </c>
      <c r="E576" s="57"/>
      <c r="F576" s="138" t="str">
        <f>IF($C$585=0,"",IF(C576="[for completion]","",IF(C576="","",C576/$C$585)))</f>
        <v/>
      </c>
      <c r="G576" s="138" t="str">
        <f>IF($D$585=0,"",IF(D576="[for completion]","",IF(D576="","",D576/$D$585)))</f>
        <v/>
      </c>
    </row>
    <row r="577" spans="1:7" customFormat="1">
      <c r="A577" s="51" t="s">
        <v>2580</v>
      </c>
      <c r="B577" s="68" t="s">
        <v>1619</v>
      </c>
      <c r="C577" s="131" t="s">
        <v>81</v>
      </c>
      <c r="D577" s="132" t="s">
        <v>81</v>
      </c>
      <c r="E577" s="57"/>
      <c r="F577" s="138" t="str">
        <f t="shared" ref="F577:F584" si="30">IF($C$585=0,"",IF(C577="[for completion]","",IF(C577="","",C577/$C$585)))</f>
        <v/>
      </c>
      <c r="G577" s="138" t="str">
        <f t="shared" ref="G577:G584" si="31">IF($D$585=0,"",IF(D577="[for completion]","",IF(D577="","",D577/$D$585)))</f>
        <v/>
      </c>
    </row>
    <row r="578" spans="1:7" customFormat="1">
      <c r="A578" s="51" t="s">
        <v>2581</v>
      </c>
      <c r="B578" s="68" t="s">
        <v>1620</v>
      </c>
      <c r="C578" s="131" t="s">
        <v>81</v>
      </c>
      <c r="D578" s="132" t="s">
        <v>81</v>
      </c>
      <c r="E578" s="57"/>
      <c r="F578" s="138" t="str">
        <f t="shared" si="30"/>
        <v/>
      </c>
      <c r="G578" s="138" t="str">
        <f t="shared" si="31"/>
        <v/>
      </c>
    </row>
    <row r="579" spans="1:7" customFormat="1">
      <c r="A579" s="51" t="s">
        <v>2582</v>
      </c>
      <c r="B579" s="68" t="s">
        <v>1621</v>
      </c>
      <c r="C579" s="131" t="s">
        <v>81</v>
      </c>
      <c r="D579" s="132" t="s">
        <v>81</v>
      </c>
      <c r="E579" s="57"/>
      <c r="F579" s="138" t="str">
        <f t="shared" si="30"/>
        <v/>
      </c>
      <c r="G579" s="138" t="str">
        <f t="shared" si="31"/>
        <v/>
      </c>
    </row>
    <row r="580" spans="1:7" customFormat="1">
      <c r="A580" s="51" t="s">
        <v>2583</v>
      </c>
      <c r="B580" s="68" t="s">
        <v>2665</v>
      </c>
      <c r="C580" s="131" t="s">
        <v>81</v>
      </c>
      <c r="D580" s="51" t="s">
        <v>81</v>
      </c>
      <c r="E580" s="57"/>
      <c r="F580" s="138" t="str">
        <f t="shared" si="30"/>
        <v/>
      </c>
      <c r="G580" s="138" t="str">
        <f t="shared" si="31"/>
        <v/>
      </c>
    </row>
    <row r="581" spans="1:7" customFormat="1">
      <c r="A581" s="51" t="s">
        <v>2584</v>
      </c>
      <c r="B581" s="51" t="s">
        <v>2668</v>
      </c>
      <c r="C581" s="131" t="s">
        <v>81</v>
      </c>
      <c r="D581" s="51" t="s">
        <v>81</v>
      </c>
      <c r="F581" s="138" t="str">
        <f t="shared" si="30"/>
        <v/>
      </c>
      <c r="G581" s="138" t="str">
        <f t="shared" si="31"/>
        <v/>
      </c>
    </row>
    <row r="582" spans="1:7" customFormat="1">
      <c r="A582" s="51" t="s">
        <v>2585</v>
      </c>
      <c r="B582" s="51" t="s">
        <v>2666</v>
      </c>
      <c r="C582" s="131" t="s">
        <v>81</v>
      </c>
      <c r="D582" s="51" t="s">
        <v>81</v>
      </c>
      <c r="F582" s="138" t="str">
        <f t="shared" si="30"/>
        <v/>
      </c>
      <c r="G582" s="138" t="str">
        <f t="shared" si="31"/>
        <v/>
      </c>
    </row>
    <row r="583" spans="1:7" customFormat="1">
      <c r="A583" s="51" t="s">
        <v>2677</v>
      </c>
      <c r="B583" s="68" t="s">
        <v>2667</v>
      </c>
      <c r="C583" s="131" t="s">
        <v>81</v>
      </c>
      <c r="D583" s="51" t="s">
        <v>81</v>
      </c>
      <c r="E583" s="57"/>
      <c r="F583" s="138" t="str">
        <f t="shared" si="30"/>
        <v/>
      </c>
      <c r="G583" s="138" t="str">
        <f t="shared" si="31"/>
        <v/>
      </c>
    </row>
    <row r="584" spans="1:7" customFormat="1">
      <c r="A584" s="51" t="s">
        <v>2678</v>
      </c>
      <c r="B584" s="51" t="s">
        <v>2015</v>
      </c>
      <c r="C584" s="131" t="s">
        <v>81</v>
      </c>
      <c r="D584" s="132" t="s">
        <v>81</v>
      </c>
      <c r="E584" s="57"/>
      <c r="F584" s="138" t="str">
        <f t="shared" si="30"/>
        <v/>
      </c>
      <c r="G584" s="138" t="str">
        <f t="shared" si="31"/>
        <v/>
      </c>
    </row>
    <row r="585" spans="1:7" customFormat="1">
      <c r="A585" s="51" t="s">
        <v>2679</v>
      </c>
      <c r="B585" s="68" t="s">
        <v>140</v>
      </c>
      <c r="C585" s="131">
        <f>SUM(C572:C584)</f>
        <v>0</v>
      </c>
      <c r="D585" s="132">
        <f>SUM(D572:D584)</f>
        <v>0</v>
      </c>
      <c r="E585" s="57"/>
      <c r="F585" s="126">
        <f>SUM(F572:F584)</f>
        <v>0</v>
      </c>
      <c r="G585" s="126">
        <f>SUM(G572:G584)</f>
        <v>0</v>
      </c>
    </row>
    <row r="586" spans="1:7" customFormat="1">
      <c r="A586" s="51" t="s">
        <v>2586</v>
      </c>
      <c r="B586" s="68"/>
      <c r="C586" s="131"/>
      <c r="D586" s="132"/>
      <c r="E586" s="57"/>
      <c r="F586" s="138"/>
      <c r="G586" s="138"/>
    </row>
    <row r="587" spans="1:7" customFormat="1">
      <c r="A587" s="51" t="s">
        <v>2680</v>
      </c>
      <c r="B587" s="68"/>
      <c r="C587" s="131"/>
      <c r="D587" s="132"/>
      <c r="E587" s="57"/>
      <c r="F587" s="138"/>
      <c r="G587" s="138"/>
    </row>
    <row r="588" spans="1:7" customFormat="1">
      <c r="A588" s="51" t="s">
        <v>2681</v>
      </c>
      <c r="B588" s="68"/>
      <c r="C588" s="131"/>
      <c r="D588" s="132"/>
      <c r="E588" s="57"/>
      <c r="F588" s="138"/>
      <c r="G588" s="138"/>
    </row>
    <row r="589" spans="1:7" customFormat="1">
      <c r="A589" s="51" t="s">
        <v>2682</v>
      </c>
      <c r="B589" s="68"/>
      <c r="C589" s="131"/>
      <c r="D589" s="132"/>
      <c r="E589" s="57"/>
      <c r="F589" s="138"/>
      <c r="G589" s="138"/>
    </row>
    <row r="590" spans="1:7" customFormat="1">
      <c r="A590" s="51" t="s">
        <v>2683</v>
      </c>
      <c r="B590" s="68"/>
      <c r="C590" s="131"/>
      <c r="D590" s="132"/>
      <c r="E590" s="57"/>
      <c r="F590" s="138"/>
      <c r="G590" s="138"/>
    </row>
    <row r="591" spans="1:7" customFormat="1">
      <c r="A591" s="51" t="s">
        <v>2684</v>
      </c>
      <c r="B591" s="68"/>
      <c r="C591" s="131"/>
      <c r="D591" s="132"/>
      <c r="E591" s="57"/>
      <c r="F591" s="138" t="str">
        <f>IF($C$585=0,"",IF(C591="[for completion]","",IF(C591="","",C591/$C$585)))</f>
        <v/>
      </c>
      <c r="G591" s="138" t="str">
        <f>IF($D$585=0,"",IF(D591="[for completion]","",IF(D591="","",D591/$D$585)))</f>
        <v/>
      </c>
    </row>
    <row r="592" spans="1:7" customFormat="1">
      <c r="A592" s="51" t="s">
        <v>2685</v>
      </c>
    </row>
    <row r="593" spans="1:7" customFormat="1">
      <c r="A593" s="51" t="s">
        <v>2686</v>
      </c>
    </row>
    <row r="594" spans="1:7">
      <c r="A594" s="51" t="s">
        <v>2687</v>
      </c>
    </row>
    <row r="595" spans="1:7">
      <c r="A595" s="51" t="s">
        <v>2693</v>
      </c>
    </row>
    <row r="596" spans="1:7">
      <c r="A596" s="136"/>
      <c r="B596" s="136" t="s">
        <v>2468</v>
      </c>
      <c r="C596" s="70" t="s">
        <v>109</v>
      </c>
      <c r="D596" s="70" t="s">
        <v>1624</v>
      </c>
      <c r="E596" s="70"/>
      <c r="F596" s="70" t="s">
        <v>481</v>
      </c>
      <c r="G596" s="70" t="s">
        <v>1932</v>
      </c>
    </row>
    <row r="597" spans="1:7">
      <c r="A597" s="51" t="s">
        <v>2587</v>
      </c>
      <c r="B597" s="68" t="s">
        <v>2197</v>
      </c>
      <c r="C597" s="131" t="s">
        <v>81</v>
      </c>
      <c r="D597" s="132" t="s">
        <v>81</v>
      </c>
      <c r="E597" s="57"/>
      <c r="F597" s="138" t="str">
        <f>IF($C$601=0,"",IF(C597="[for completion]","",IF(C597="","",C597/$C$601)))</f>
        <v/>
      </c>
      <c r="G597" s="138" t="str">
        <f>IF($D$601=0,"",IF(D597="[for completion]","",IF(D597="","",D597/$D$601)))</f>
        <v/>
      </c>
    </row>
    <row r="598" spans="1:7">
      <c r="A598" s="51" t="s">
        <v>2588</v>
      </c>
      <c r="B598" s="152" t="s">
        <v>2198</v>
      </c>
      <c r="C598" s="131" t="s">
        <v>81</v>
      </c>
      <c r="D598" s="132" t="s">
        <v>81</v>
      </c>
      <c r="E598" s="57"/>
      <c r="F598" s="138" t="str">
        <f>IF($C$601=0,"",IF(C598="[for completion]","",IF(C598="","",C598/$C$601)))</f>
        <v/>
      </c>
      <c r="G598" s="138" t="str">
        <f>IF($D$601=0,"",IF(D598="[for completion]","",IF(D598="","",D598/$D$601)))</f>
        <v/>
      </c>
    </row>
    <row r="599" spans="1:7">
      <c r="A599" s="51" t="s">
        <v>2589</v>
      </c>
      <c r="B599" s="68" t="s">
        <v>1623</v>
      </c>
      <c r="C599" s="131" t="s">
        <v>81</v>
      </c>
      <c r="D599" s="132" t="s">
        <v>81</v>
      </c>
      <c r="E599" s="57"/>
      <c r="F599" s="138" t="str">
        <f>IF($C$601=0,"",IF(C599="[for completion]","",IF(C599="","",C599/$C$601)))</f>
        <v/>
      </c>
      <c r="G599" s="138" t="str">
        <f>IF($D$601=0,"",IF(D599="[for completion]","",IF(D599="","",D599/$D$601)))</f>
        <v/>
      </c>
    </row>
    <row r="600" spans="1:7">
      <c r="A600" s="51" t="s">
        <v>2590</v>
      </c>
      <c r="B600" s="51" t="s">
        <v>2015</v>
      </c>
      <c r="C600" s="131" t="s">
        <v>81</v>
      </c>
      <c r="D600" s="132" t="s">
        <v>81</v>
      </c>
      <c r="E600" s="57"/>
      <c r="F600" s="138" t="str">
        <f>IF($C$601=0,"",IF(C600="[for completion]","",IF(C600="","",C600/$C$601)))</f>
        <v/>
      </c>
      <c r="G600" s="138" t="str">
        <f>IF($D$601=0,"",IF(D600="[for completion]","",IF(D600="","",D600/$D$601)))</f>
        <v/>
      </c>
    </row>
    <row r="601" spans="1:7">
      <c r="A601" s="51" t="s">
        <v>2591</v>
      </c>
      <c r="B601" s="68" t="s">
        <v>140</v>
      </c>
      <c r="C601" s="131">
        <f>SUM(C597:C600)</f>
        <v>0</v>
      </c>
      <c r="D601" s="132">
        <f>SUM(D597:D600)</f>
        <v>0</v>
      </c>
      <c r="E601" s="57"/>
      <c r="F601" s="126">
        <f>SUM(F597:F600)</f>
        <v>0</v>
      </c>
      <c r="G601" s="126">
        <f>SUM(G597:G600)</f>
        <v>0</v>
      </c>
    </row>
    <row r="603" spans="1:7">
      <c r="A603" s="136"/>
      <c r="B603" s="136" t="s">
        <v>3026</v>
      </c>
      <c r="C603" s="136" t="s">
        <v>2655</v>
      </c>
      <c r="D603" s="136" t="s">
        <v>2658</v>
      </c>
      <c r="E603" s="136"/>
      <c r="F603" s="136" t="s">
        <v>2657</v>
      </c>
      <c r="G603" s="136"/>
    </row>
    <row r="604" spans="1:7">
      <c r="A604" s="51" t="s">
        <v>2594</v>
      </c>
      <c r="B604" s="68" t="s">
        <v>771</v>
      </c>
      <c r="C604" s="166" t="s">
        <v>81</v>
      </c>
      <c r="D604" s="166" t="s">
        <v>81</v>
      </c>
      <c r="E604" s="203"/>
      <c r="F604" s="166" t="s">
        <v>81</v>
      </c>
      <c r="G604" s="138" t="str">
        <f>IF($D$622=0,"",IF(D604="[for completion]","",IF(D604="","",D604/$D$622)))</f>
        <v/>
      </c>
    </row>
    <row r="605" spans="1:7">
      <c r="A605" s="51" t="s">
        <v>2595</v>
      </c>
      <c r="B605" s="68" t="s">
        <v>772</v>
      </c>
      <c r="C605" s="166" t="s">
        <v>81</v>
      </c>
      <c r="D605" s="166" t="s">
        <v>81</v>
      </c>
      <c r="E605" s="203"/>
      <c r="F605" s="166" t="s">
        <v>81</v>
      </c>
      <c r="G605" s="138" t="str">
        <f t="shared" ref="G605:G622" si="32">IF($D$622=0,"",IF(D605="[for completion]","",IF(D605="","",D605/$D$622)))</f>
        <v/>
      </c>
    </row>
    <row r="606" spans="1:7">
      <c r="A606" s="51" t="s">
        <v>2596</v>
      </c>
      <c r="B606" s="68" t="s">
        <v>773</v>
      </c>
      <c r="C606" s="166" t="s">
        <v>81</v>
      </c>
      <c r="D606" s="166" t="s">
        <v>81</v>
      </c>
      <c r="E606" s="203"/>
      <c r="F606" s="166" t="s">
        <v>81</v>
      </c>
      <c r="G606" s="138" t="str">
        <f t="shared" si="32"/>
        <v/>
      </c>
    </row>
    <row r="607" spans="1:7">
      <c r="A607" s="51" t="s">
        <v>2597</v>
      </c>
      <c r="B607" s="68" t="s">
        <v>774</v>
      </c>
      <c r="C607" s="166" t="s">
        <v>81</v>
      </c>
      <c r="D607" s="166" t="s">
        <v>81</v>
      </c>
      <c r="E607" s="203"/>
      <c r="F607" s="166" t="s">
        <v>81</v>
      </c>
      <c r="G607" s="138" t="str">
        <f t="shared" si="32"/>
        <v/>
      </c>
    </row>
    <row r="608" spans="1:7">
      <c r="A608" s="51" t="s">
        <v>2598</v>
      </c>
      <c r="B608" s="68" t="s">
        <v>775</v>
      </c>
      <c r="C608" s="166" t="s">
        <v>81</v>
      </c>
      <c r="D608" s="166" t="s">
        <v>81</v>
      </c>
      <c r="E608" s="203"/>
      <c r="F608" s="166" t="s">
        <v>81</v>
      </c>
      <c r="G608" s="138" t="str">
        <f t="shared" si="32"/>
        <v/>
      </c>
    </row>
    <row r="609" spans="1:7">
      <c r="A609" s="51" t="s">
        <v>2599</v>
      </c>
      <c r="B609" s="68" t="s">
        <v>776</v>
      </c>
      <c r="C609" s="166" t="s">
        <v>81</v>
      </c>
      <c r="D609" s="166" t="s">
        <v>81</v>
      </c>
      <c r="E609" s="203"/>
      <c r="F609" s="166" t="s">
        <v>81</v>
      </c>
      <c r="G609" s="138" t="str">
        <f t="shared" si="32"/>
        <v/>
      </c>
    </row>
    <row r="610" spans="1:7">
      <c r="A610" s="51" t="s">
        <v>2600</v>
      </c>
      <c r="B610" s="68" t="s">
        <v>777</v>
      </c>
      <c r="C610" s="166" t="s">
        <v>81</v>
      </c>
      <c r="D610" s="166" t="s">
        <v>81</v>
      </c>
      <c r="E610" s="203"/>
      <c r="F610" s="166" t="s">
        <v>81</v>
      </c>
      <c r="G610" s="138" t="str">
        <f t="shared" si="32"/>
        <v/>
      </c>
    </row>
    <row r="611" spans="1:7">
      <c r="A611" s="51" t="s">
        <v>2601</v>
      </c>
      <c r="B611" s="68" t="s">
        <v>2190</v>
      </c>
      <c r="C611" s="166" t="s">
        <v>81</v>
      </c>
      <c r="D611" s="166" t="s">
        <v>81</v>
      </c>
      <c r="E611" s="203"/>
      <c r="F611" s="166" t="s">
        <v>81</v>
      </c>
      <c r="G611" s="138" t="str">
        <f t="shared" si="32"/>
        <v/>
      </c>
    </row>
    <row r="612" spans="1:7">
      <c r="A612" s="51" t="s">
        <v>2602</v>
      </c>
      <c r="B612" s="68" t="s">
        <v>2191</v>
      </c>
      <c r="C612" s="166" t="s">
        <v>81</v>
      </c>
      <c r="D612" s="166" t="s">
        <v>81</v>
      </c>
      <c r="E612" s="203"/>
      <c r="F612" s="166" t="s">
        <v>81</v>
      </c>
      <c r="G612" s="138" t="str">
        <f t="shared" si="32"/>
        <v/>
      </c>
    </row>
    <row r="613" spans="1:7">
      <c r="A613" s="51" t="s">
        <v>2603</v>
      </c>
      <c r="B613" s="68" t="s">
        <v>2192</v>
      </c>
      <c r="C613" s="166" t="s">
        <v>81</v>
      </c>
      <c r="D613" s="166" t="s">
        <v>81</v>
      </c>
      <c r="E613" s="203"/>
      <c r="F613" s="166" t="s">
        <v>81</v>
      </c>
      <c r="G613" s="138" t="str">
        <f t="shared" si="32"/>
        <v/>
      </c>
    </row>
    <row r="614" spans="1:7">
      <c r="A614" s="51" t="s">
        <v>2604</v>
      </c>
      <c r="B614" s="68" t="s">
        <v>778</v>
      </c>
      <c r="C614" s="166" t="s">
        <v>81</v>
      </c>
      <c r="D614" s="166" t="s">
        <v>81</v>
      </c>
      <c r="E614" s="203"/>
      <c r="F614" s="166" t="s">
        <v>81</v>
      </c>
      <c r="G614" s="138" t="str">
        <f t="shared" si="32"/>
        <v/>
      </c>
    </row>
    <row r="615" spans="1:7">
      <c r="A615" s="51" t="s">
        <v>2605</v>
      </c>
      <c r="B615" s="68" t="s">
        <v>2981</v>
      </c>
      <c r="C615" s="166" t="s">
        <v>81</v>
      </c>
      <c r="D615" s="166" t="s">
        <v>81</v>
      </c>
      <c r="E615" s="203"/>
      <c r="F615" s="166" t="s">
        <v>81</v>
      </c>
      <c r="G615" s="138" t="str">
        <f t="shared" si="32"/>
        <v/>
      </c>
    </row>
    <row r="616" spans="1:7">
      <c r="A616" s="51" t="s">
        <v>2606</v>
      </c>
      <c r="B616" s="68" t="s">
        <v>138</v>
      </c>
      <c r="C616" s="166" t="s">
        <v>81</v>
      </c>
      <c r="D616" s="166" t="s">
        <v>81</v>
      </c>
      <c r="E616" s="203"/>
      <c r="F616" s="166" t="s">
        <v>81</v>
      </c>
      <c r="G616" s="138" t="str">
        <f t="shared" si="32"/>
        <v/>
      </c>
    </row>
    <row r="617" spans="1:7">
      <c r="A617" s="51" t="s">
        <v>2607</v>
      </c>
      <c r="B617" s="68" t="s">
        <v>2015</v>
      </c>
      <c r="C617" s="166" t="s">
        <v>81</v>
      </c>
      <c r="D617" s="166" t="s">
        <v>81</v>
      </c>
      <c r="E617" s="203"/>
      <c r="F617" s="166" t="s">
        <v>81</v>
      </c>
      <c r="G617" s="138" t="str">
        <f t="shared" si="32"/>
        <v/>
      </c>
    </row>
    <row r="618" spans="1:7">
      <c r="A618" s="51" t="s">
        <v>2608</v>
      </c>
      <c r="B618" s="68" t="s">
        <v>140</v>
      </c>
      <c r="C618" s="131">
        <f>SUM(C604:C617)</f>
        <v>0</v>
      </c>
      <c r="D618" s="131">
        <f>SUM(D604:D617)</f>
        <v>0</v>
      </c>
      <c r="E618" s="49"/>
      <c r="F618" s="131"/>
      <c r="G618" s="138" t="str">
        <f t="shared" si="32"/>
        <v/>
      </c>
    </row>
    <row r="619" spans="1:7">
      <c r="A619" s="51" t="s">
        <v>2609</v>
      </c>
      <c r="B619" s="51" t="s">
        <v>2654</v>
      </c>
      <c r="C619"/>
      <c r="D619"/>
      <c r="E619"/>
      <c r="F619" s="166" t="s">
        <v>81</v>
      </c>
      <c r="G619" s="138" t="str">
        <f t="shared" si="32"/>
        <v/>
      </c>
    </row>
    <row r="620" spans="1:7">
      <c r="A620" s="51" t="s">
        <v>2610</v>
      </c>
      <c r="B620" s="68"/>
      <c r="C620" s="131"/>
      <c r="D620" s="132"/>
      <c r="E620" s="49"/>
      <c r="F620" s="138"/>
      <c r="G620" s="138" t="str">
        <f t="shared" si="32"/>
        <v/>
      </c>
    </row>
    <row r="621" spans="1:7">
      <c r="A621" s="51" t="s">
        <v>2611</v>
      </c>
      <c r="B621" s="68"/>
      <c r="C621" s="131"/>
      <c r="D621" s="132"/>
      <c r="E621" s="49"/>
      <c r="F621" s="138"/>
      <c r="G621" s="138" t="str">
        <f t="shared" si="32"/>
        <v/>
      </c>
    </row>
    <row r="622" spans="1:7">
      <c r="A622" s="51" t="s">
        <v>2612</v>
      </c>
      <c r="B622" s="68"/>
      <c r="C622" s="131"/>
      <c r="D622" s="132"/>
      <c r="E622" s="49"/>
      <c r="F622" s="138"/>
      <c r="G622" s="138" t="str">
        <f t="shared" si="32"/>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&amp;C_x000D_&amp;1#&amp;"Calibri"&amp;10&amp;K000000 Restricted - External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zoomScale="80" zoomScaleNormal="80" workbookViewId="0">
      <selection activeCell="D44" sqref="D44"/>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c r="A1" s="48" t="s">
        <v>779</v>
      </c>
      <c r="B1" s="48"/>
      <c r="C1" s="49"/>
      <c r="D1" s="49"/>
      <c r="E1" s="49"/>
      <c r="F1" s="214" t="s">
        <v>2976</v>
      </c>
      <c r="H1" s="49"/>
      <c r="I1" s="48"/>
      <c r="J1" s="49"/>
      <c r="K1" s="49"/>
      <c r="L1" s="49"/>
      <c r="M1" s="49"/>
    </row>
    <row r="2" spans="1:14" ht="15.75" thickBot="1">
      <c r="A2" s="49"/>
      <c r="B2" s="49"/>
      <c r="C2" s="49"/>
      <c r="D2" s="49"/>
      <c r="E2" s="49"/>
      <c r="F2" s="49"/>
      <c r="H2"/>
      <c r="L2" s="49"/>
      <c r="M2" s="49"/>
    </row>
    <row r="3" spans="1:14" ht="19.5" thickBot="1">
      <c r="A3" s="52"/>
      <c r="B3" s="53" t="s">
        <v>71</v>
      </c>
      <c r="C3" s="54" t="s">
        <v>1205</v>
      </c>
      <c r="D3" s="52"/>
      <c r="E3" s="52"/>
      <c r="F3" s="52"/>
      <c r="G3" s="52"/>
      <c r="H3"/>
      <c r="L3" s="49"/>
      <c r="M3" s="49"/>
    </row>
    <row r="4" spans="1:14" ht="15.75" thickBot="1">
      <c r="H4"/>
      <c r="L4" s="49"/>
      <c r="M4" s="49"/>
    </row>
    <row r="5" spans="1:14" ht="18.75">
      <c r="B5" s="56" t="s">
        <v>780</v>
      </c>
      <c r="C5" s="55"/>
      <c r="E5" s="57"/>
      <c r="F5" s="57"/>
      <c r="H5"/>
      <c r="L5" s="49"/>
      <c r="M5" s="49"/>
    </row>
    <row r="6" spans="1:14" ht="15.75" thickBot="1">
      <c r="B6" s="60" t="s">
        <v>781</v>
      </c>
      <c r="H6"/>
      <c r="L6" s="49"/>
      <c r="M6" s="49"/>
    </row>
    <row r="7" spans="1:14" s="95" customFormat="1">
      <c r="A7" s="51"/>
      <c r="B7" s="75"/>
      <c r="C7" s="51"/>
      <c r="D7" s="51"/>
      <c r="E7" s="51"/>
      <c r="F7" s="51"/>
      <c r="G7" s="49"/>
      <c r="H7"/>
      <c r="I7" s="51"/>
      <c r="J7" s="51"/>
      <c r="K7" s="51"/>
      <c r="L7" s="49"/>
      <c r="M7" s="49"/>
      <c r="N7" s="49"/>
    </row>
    <row r="8" spans="1:14" ht="37.5">
      <c r="A8" s="62" t="s">
        <v>79</v>
      </c>
      <c r="B8" s="62" t="s">
        <v>781</v>
      </c>
      <c r="C8" s="63"/>
      <c r="D8" s="63"/>
      <c r="E8" s="63"/>
      <c r="F8" s="63"/>
      <c r="G8" s="64"/>
      <c r="H8"/>
      <c r="I8" s="68"/>
      <c r="J8" s="57"/>
      <c r="K8" s="57"/>
      <c r="L8" s="57"/>
      <c r="M8" s="57"/>
    </row>
    <row r="9" spans="1:14" ht="15" customHeight="1">
      <c r="A9" s="70"/>
      <c r="B9" s="71" t="s">
        <v>782</v>
      </c>
      <c r="C9" s="70"/>
      <c r="D9" s="70"/>
      <c r="E9" s="70"/>
      <c r="F9" s="73"/>
      <c r="G9" s="73"/>
      <c r="H9"/>
      <c r="I9" s="68"/>
      <c r="J9" s="65"/>
      <c r="K9" s="65"/>
      <c r="L9" s="65"/>
      <c r="M9" s="83"/>
      <c r="N9" s="83"/>
    </row>
    <row r="10" spans="1:14">
      <c r="A10" s="51" t="s">
        <v>783</v>
      </c>
      <c r="B10" s="51" t="s">
        <v>784</v>
      </c>
      <c r="C10" s="132" t="s">
        <v>1205</v>
      </c>
      <c r="E10" s="68"/>
      <c r="F10" s="68"/>
      <c r="H10"/>
      <c r="I10" s="68"/>
      <c r="L10" s="68"/>
      <c r="M10" s="68"/>
    </row>
    <row r="11" spans="1:14" outlineLevel="1">
      <c r="A11" s="51" t="s">
        <v>785</v>
      </c>
      <c r="B11" s="80" t="s">
        <v>475</v>
      </c>
      <c r="C11" s="132"/>
      <c r="E11" s="68"/>
      <c r="F11" s="68"/>
      <c r="H11"/>
      <c r="I11" s="68"/>
      <c r="L11" s="68"/>
      <c r="M11" s="68"/>
    </row>
    <row r="12" spans="1:14" outlineLevel="1">
      <c r="A12" s="51" t="s">
        <v>786</v>
      </c>
      <c r="B12" s="80" t="s">
        <v>477</v>
      </c>
      <c r="C12" s="132"/>
      <c r="E12" s="68"/>
      <c r="F12" s="68"/>
      <c r="H12"/>
      <c r="I12" s="68"/>
      <c r="L12" s="68"/>
      <c r="M12" s="68"/>
    </row>
    <row r="13" spans="1:14" outlineLevel="1">
      <c r="A13" s="51" t="s">
        <v>787</v>
      </c>
      <c r="E13" s="68"/>
      <c r="F13" s="68"/>
      <c r="H13"/>
      <c r="I13" s="68"/>
      <c r="L13" s="68"/>
      <c r="M13" s="68"/>
    </row>
    <row r="14" spans="1:14" outlineLevel="1">
      <c r="A14" s="51" t="s">
        <v>788</v>
      </c>
      <c r="E14" s="68"/>
      <c r="F14" s="68"/>
      <c r="H14"/>
      <c r="I14" s="68"/>
      <c r="L14" s="68"/>
      <c r="M14" s="68"/>
    </row>
    <row r="15" spans="1:14" outlineLevel="1">
      <c r="A15" s="51" t="s">
        <v>789</v>
      </c>
      <c r="E15" s="68"/>
      <c r="F15" s="68"/>
      <c r="H15"/>
      <c r="I15" s="68"/>
      <c r="L15" s="68"/>
      <c r="M15" s="68"/>
    </row>
    <row r="16" spans="1:14" outlineLevel="1">
      <c r="A16" s="51" t="s">
        <v>790</v>
      </c>
      <c r="E16" s="68"/>
      <c r="F16" s="68"/>
      <c r="H16"/>
      <c r="I16" s="68"/>
      <c r="L16" s="68"/>
      <c r="M16" s="68"/>
    </row>
    <row r="17" spans="1:14" outlineLevel="1">
      <c r="A17" s="51" t="s">
        <v>791</v>
      </c>
      <c r="E17" s="68"/>
      <c r="F17" s="68"/>
      <c r="H17"/>
      <c r="I17" s="68"/>
      <c r="L17" s="68"/>
      <c r="M17" s="68"/>
    </row>
    <row r="18" spans="1:14">
      <c r="A18" s="70"/>
      <c r="B18" s="70" t="s">
        <v>792</v>
      </c>
      <c r="C18" s="70" t="s">
        <v>651</v>
      </c>
      <c r="D18" s="70" t="s">
        <v>793</v>
      </c>
      <c r="E18" s="70"/>
      <c r="F18" s="70" t="s">
        <v>794</v>
      </c>
      <c r="G18" s="70" t="s">
        <v>795</v>
      </c>
      <c r="H18"/>
      <c r="I18" s="94"/>
      <c r="J18" s="65"/>
      <c r="K18" s="65"/>
      <c r="L18" s="57"/>
      <c r="M18" s="65"/>
      <c r="N18" s="65"/>
    </row>
    <row r="19" spans="1:14">
      <c r="A19" s="51" t="s">
        <v>796</v>
      </c>
      <c r="B19" s="51" t="s">
        <v>797</v>
      </c>
      <c r="C19" s="131" t="s">
        <v>1205</v>
      </c>
      <c r="D19" s="65"/>
      <c r="E19" s="65"/>
      <c r="F19" s="83"/>
      <c r="G19" s="83"/>
      <c r="H19"/>
      <c r="I19" s="68"/>
      <c r="L19" s="65"/>
      <c r="M19" s="83"/>
      <c r="N19" s="83"/>
    </row>
    <row r="20" spans="1:14">
      <c r="A20" s="65"/>
      <c r="B20" s="94"/>
      <c r="C20" s="65"/>
      <c r="D20" s="65"/>
      <c r="E20" s="65"/>
      <c r="F20" s="83"/>
      <c r="G20" s="83"/>
      <c r="H20"/>
      <c r="I20" s="94"/>
      <c r="J20" s="65"/>
      <c r="K20" s="65"/>
      <c r="L20" s="65"/>
      <c r="M20" s="83"/>
      <c r="N20" s="83"/>
    </row>
    <row r="21" spans="1:14">
      <c r="B21" s="51" t="s">
        <v>656</v>
      </c>
      <c r="C21" s="65"/>
      <c r="D21" s="65"/>
      <c r="E21" s="65"/>
      <c r="F21" s="83"/>
      <c r="G21" s="83"/>
      <c r="H21"/>
      <c r="I21" s="68"/>
      <c r="J21" s="65"/>
      <c r="K21" s="65"/>
      <c r="L21" s="65"/>
      <c r="M21" s="83"/>
      <c r="N21" s="83"/>
    </row>
    <row r="22" spans="1:14">
      <c r="A22" s="51" t="s">
        <v>798</v>
      </c>
      <c r="B22" s="68" t="s">
        <v>574</v>
      </c>
      <c r="C22" s="131" t="s">
        <v>1205</v>
      </c>
      <c r="D22" s="132" t="s">
        <v>1205</v>
      </c>
      <c r="E22" s="68"/>
      <c r="F22" s="138" t="str">
        <f>IF($C$37=0,"",IF(C22="[for completion]","",C22/$C$37))</f>
        <v/>
      </c>
      <c r="G22" s="138" t="str">
        <f>IF($D$37=0,"",IF(D22="[for completion]","",D22/$D$37))</f>
        <v/>
      </c>
      <c r="H22"/>
      <c r="I22" s="68"/>
      <c r="L22" s="68"/>
      <c r="M22" s="77"/>
      <c r="N22" s="77"/>
    </row>
    <row r="23" spans="1:14">
      <c r="A23" s="51" t="s">
        <v>799</v>
      </c>
      <c r="B23" s="68" t="s">
        <v>574</v>
      </c>
      <c r="C23" s="131" t="s">
        <v>1205</v>
      </c>
      <c r="D23" s="132" t="s">
        <v>1205</v>
      </c>
      <c r="E23" s="68"/>
      <c r="F23" s="138" t="str">
        <f t="shared" ref="F23:F36" si="0">IF($C$37=0,"",IF(C23="[for completion]","",C23/$C$37))</f>
        <v/>
      </c>
      <c r="G23" s="138" t="str">
        <f t="shared" ref="G23:G36" si="1">IF($D$37=0,"",IF(D23="[for completion]","",D23/$D$37))</f>
        <v/>
      </c>
      <c r="H23"/>
      <c r="I23" s="68"/>
      <c r="L23" s="68"/>
      <c r="M23" s="77"/>
      <c r="N23" s="77"/>
    </row>
    <row r="24" spans="1:14">
      <c r="A24" s="51" t="s">
        <v>800</v>
      </c>
      <c r="B24" s="68" t="s">
        <v>574</v>
      </c>
      <c r="C24" s="131" t="s">
        <v>1205</v>
      </c>
      <c r="D24" s="132" t="s">
        <v>1205</v>
      </c>
      <c r="F24" s="138" t="str">
        <f t="shared" si="0"/>
        <v/>
      </c>
      <c r="G24" s="138" t="str">
        <f t="shared" si="1"/>
        <v/>
      </c>
      <c r="H24"/>
      <c r="I24" s="68"/>
      <c r="M24" s="77"/>
      <c r="N24" s="77"/>
    </row>
    <row r="25" spans="1:14">
      <c r="A25" s="51" t="s">
        <v>801</v>
      </c>
      <c r="B25" s="68" t="s">
        <v>574</v>
      </c>
      <c r="C25" s="131" t="s">
        <v>1205</v>
      </c>
      <c r="D25" s="132" t="s">
        <v>1205</v>
      </c>
      <c r="E25" s="87"/>
      <c r="F25" s="138" t="str">
        <f t="shared" si="0"/>
        <v/>
      </c>
      <c r="G25" s="138" t="str">
        <f t="shared" si="1"/>
        <v/>
      </c>
      <c r="H25"/>
      <c r="I25" s="68"/>
      <c r="L25" s="87"/>
      <c r="M25" s="77"/>
      <c r="N25" s="77"/>
    </row>
    <row r="26" spans="1:14">
      <c r="A26" s="51" t="s">
        <v>802</v>
      </c>
      <c r="B26" s="68" t="s">
        <v>574</v>
      </c>
      <c r="C26" s="131" t="s">
        <v>1205</v>
      </c>
      <c r="D26" s="132" t="s">
        <v>1205</v>
      </c>
      <c r="E26" s="87"/>
      <c r="F26" s="138" t="str">
        <f t="shared" si="0"/>
        <v/>
      </c>
      <c r="G26" s="138" t="str">
        <f t="shared" si="1"/>
        <v/>
      </c>
      <c r="H26"/>
      <c r="I26" s="68"/>
      <c r="L26" s="87"/>
      <c r="M26" s="77"/>
      <c r="N26" s="77"/>
    </row>
    <row r="27" spans="1:14">
      <c r="A27" s="51" t="s">
        <v>803</v>
      </c>
      <c r="B27" s="68" t="s">
        <v>574</v>
      </c>
      <c r="C27" s="131" t="s">
        <v>1205</v>
      </c>
      <c r="D27" s="132" t="s">
        <v>1205</v>
      </c>
      <c r="E27" s="87"/>
      <c r="F27" s="138" t="str">
        <f t="shared" si="0"/>
        <v/>
      </c>
      <c r="G27" s="138" t="str">
        <f t="shared" si="1"/>
        <v/>
      </c>
      <c r="H27"/>
      <c r="I27" s="68"/>
      <c r="L27" s="87"/>
      <c r="M27" s="77"/>
      <c r="N27" s="77"/>
    </row>
    <row r="28" spans="1:14">
      <c r="A28" s="51" t="s">
        <v>804</v>
      </c>
      <c r="B28" s="68" t="s">
        <v>574</v>
      </c>
      <c r="C28" s="131" t="s">
        <v>1205</v>
      </c>
      <c r="D28" s="132" t="s">
        <v>1205</v>
      </c>
      <c r="E28" s="87"/>
      <c r="F28" s="138" t="str">
        <f t="shared" si="0"/>
        <v/>
      </c>
      <c r="G28" s="138" t="str">
        <f t="shared" si="1"/>
        <v/>
      </c>
      <c r="H28"/>
      <c r="I28" s="68"/>
      <c r="L28" s="87"/>
      <c r="M28" s="77"/>
      <c r="N28" s="77"/>
    </row>
    <row r="29" spans="1:14">
      <c r="A29" s="51" t="s">
        <v>805</v>
      </c>
      <c r="B29" s="68" t="s">
        <v>574</v>
      </c>
      <c r="C29" s="131" t="s">
        <v>1205</v>
      </c>
      <c r="D29" s="132" t="s">
        <v>1205</v>
      </c>
      <c r="E29" s="87"/>
      <c r="F29" s="138" t="str">
        <f t="shared" si="0"/>
        <v/>
      </c>
      <c r="G29" s="138" t="str">
        <f t="shared" si="1"/>
        <v/>
      </c>
      <c r="H29"/>
      <c r="I29" s="68"/>
      <c r="L29" s="87"/>
      <c r="M29" s="77"/>
      <c r="N29" s="77"/>
    </row>
    <row r="30" spans="1:14">
      <c r="A30" s="51" t="s">
        <v>806</v>
      </c>
      <c r="B30" s="68" t="s">
        <v>574</v>
      </c>
      <c r="C30" s="131" t="s">
        <v>1205</v>
      </c>
      <c r="D30" s="132" t="s">
        <v>1205</v>
      </c>
      <c r="E30" s="87"/>
      <c r="F30" s="138" t="str">
        <f t="shared" si="0"/>
        <v/>
      </c>
      <c r="G30" s="138" t="str">
        <f t="shared" si="1"/>
        <v/>
      </c>
      <c r="H30"/>
      <c r="I30" s="68"/>
      <c r="L30" s="87"/>
      <c r="M30" s="77"/>
      <c r="N30" s="77"/>
    </row>
    <row r="31" spans="1:14">
      <c r="A31" s="51" t="s">
        <v>807</v>
      </c>
      <c r="B31" s="68" t="s">
        <v>574</v>
      </c>
      <c r="C31" s="131" t="s">
        <v>1205</v>
      </c>
      <c r="D31" s="132" t="s">
        <v>1205</v>
      </c>
      <c r="E31" s="87"/>
      <c r="F31" s="138" t="str">
        <f t="shared" si="0"/>
        <v/>
      </c>
      <c r="G31" s="138" t="str">
        <f t="shared" si="1"/>
        <v/>
      </c>
      <c r="H31"/>
      <c r="I31" s="68"/>
      <c r="L31" s="87"/>
      <c r="M31" s="77"/>
      <c r="N31" s="77"/>
    </row>
    <row r="32" spans="1:14">
      <c r="A32" s="51" t="s">
        <v>808</v>
      </c>
      <c r="B32" s="68" t="s">
        <v>574</v>
      </c>
      <c r="C32" s="131" t="s">
        <v>1205</v>
      </c>
      <c r="D32" s="132" t="s">
        <v>1205</v>
      </c>
      <c r="E32" s="87"/>
      <c r="F32" s="138" t="str">
        <f t="shared" si="0"/>
        <v/>
      </c>
      <c r="G32" s="138" t="str">
        <f t="shared" si="1"/>
        <v/>
      </c>
      <c r="H32"/>
      <c r="I32" s="68"/>
      <c r="L32" s="87"/>
      <c r="M32" s="77"/>
      <c r="N32" s="77"/>
    </row>
    <row r="33" spans="1:14">
      <c r="A33" s="51" t="s">
        <v>809</v>
      </c>
      <c r="B33" s="68" t="s">
        <v>574</v>
      </c>
      <c r="C33" s="131" t="s">
        <v>1205</v>
      </c>
      <c r="D33" s="132" t="s">
        <v>1205</v>
      </c>
      <c r="E33" s="87"/>
      <c r="F33" s="138" t="str">
        <f t="shared" si="0"/>
        <v/>
      </c>
      <c r="G33" s="138" t="str">
        <f t="shared" si="1"/>
        <v/>
      </c>
      <c r="H33"/>
      <c r="I33" s="68"/>
      <c r="L33" s="87"/>
      <c r="M33" s="77"/>
      <c r="N33" s="77"/>
    </row>
    <row r="34" spans="1:14">
      <c r="A34" s="51" t="s">
        <v>810</v>
      </c>
      <c r="B34" s="68" t="s">
        <v>574</v>
      </c>
      <c r="C34" s="131" t="s">
        <v>1205</v>
      </c>
      <c r="D34" s="132" t="s">
        <v>1205</v>
      </c>
      <c r="E34" s="87"/>
      <c r="F34" s="138" t="str">
        <f t="shared" si="0"/>
        <v/>
      </c>
      <c r="G34" s="138" t="str">
        <f t="shared" si="1"/>
        <v/>
      </c>
      <c r="H34"/>
      <c r="I34" s="68"/>
      <c r="L34" s="87"/>
      <c r="M34" s="77"/>
      <c r="N34" s="77"/>
    </row>
    <row r="35" spans="1:14">
      <c r="A35" s="51" t="s">
        <v>811</v>
      </c>
      <c r="B35" s="68" t="s">
        <v>574</v>
      </c>
      <c r="C35" s="131" t="s">
        <v>1205</v>
      </c>
      <c r="D35" s="132" t="s">
        <v>1205</v>
      </c>
      <c r="E35" s="87"/>
      <c r="F35" s="138" t="str">
        <f t="shared" si="0"/>
        <v/>
      </c>
      <c r="G35" s="138" t="str">
        <f t="shared" si="1"/>
        <v/>
      </c>
      <c r="H35"/>
      <c r="I35" s="68"/>
      <c r="L35" s="87"/>
      <c r="M35" s="77"/>
      <c r="N35" s="77"/>
    </row>
    <row r="36" spans="1:14">
      <c r="A36" s="51" t="s">
        <v>812</v>
      </c>
      <c r="B36" s="68" t="s">
        <v>574</v>
      </c>
      <c r="C36" s="131" t="s">
        <v>1205</v>
      </c>
      <c r="D36" s="132" t="s">
        <v>1205</v>
      </c>
      <c r="E36" s="87"/>
      <c r="F36" s="138" t="str">
        <f t="shared" si="0"/>
        <v/>
      </c>
      <c r="G36" s="138" t="str">
        <f t="shared" si="1"/>
        <v/>
      </c>
      <c r="H36"/>
      <c r="I36" s="68"/>
      <c r="L36" s="87"/>
      <c r="M36" s="77"/>
      <c r="N36" s="77"/>
    </row>
    <row r="37" spans="1:14">
      <c r="A37" s="51" t="s">
        <v>813</v>
      </c>
      <c r="B37" s="78" t="s">
        <v>140</v>
      </c>
      <c r="C37" s="133">
        <f>SUM(C22:C36)</f>
        <v>0</v>
      </c>
      <c r="D37" s="76">
        <f>SUM(D22:D36)</f>
        <v>0</v>
      </c>
      <c r="E37" s="87"/>
      <c r="F37" s="139">
        <f>SUM(F22:F36)</f>
        <v>0</v>
      </c>
      <c r="G37" s="139">
        <f>SUM(G22:G36)</f>
        <v>0</v>
      </c>
      <c r="H37"/>
      <c r="I37" s="78"/>
      <c r="J37" s="68"/>
      <c r="K37" s="68"/>
      <c r="L37" s="87"/>
      <c r="M37" s="79"/>
      <c r="N37" s="79"/>
    </row>
    <row r="38" spans="1:14">
      <c r="A38" s="70"/>
      <c r="B38" s="71" t="s">
        <v>814</v>
      </c>
      <c r="C38" s="70" t="s">
        <v>109</v>
      </c>
      <c r="D38" s="70"/>
      <c r="E38" s="72"/>
      <c r="F38" s="70" t="s">
        <v>794</v>
      </c>
      <c r="G38" s="70"/>
      <c r="H38"/>
      <c r="I38" s="94"/>
      <c r="J38" s="65"/>
      <c r="K38" s="65"/>
      <c r="L38" s="57"/>
      <c r="M38" s="65"/>
      <c r="N38" s="65"/>
    </row>
    <row r="39" spans="1:14">
      <c r="A39" s="51" t="s">
        <v>815</v>
      </c>
      <c r="B39" s="68" t="s">
        <v>816</v>
      </c>
      <c r="C39" s="131" t="s">
        <v>1205</v>
      </c>
      <c r="E39" s="96"/>
      <c r="F39" s="138" t="str">
        <f>IF($C$42=0,"",IF(C39="[for completion]","",C39/$C$42))</f>
        <v/>
      </c>
      <c r="G39" s="76"/>
      <c r="H39"/>
      <c r="I39" s="68"/>
      <c r="L39" s="96"/>
      <c r="M39" s="77"/>
      <c r="N39" s="76"/>
    </row>
    <row r="40" spans="1:14">
      <c r="A40" s="51" t="s">
        <v>817</v>
      </c>
      <c r="B40" s="68" t="s">
        <v>818</v>
      </c>
      <c r="C40" s="131" t="s">
        <v>1205</v>
      </c>
      <c r="E40" s="96"/>
      <c r="F40" s="138" t="str">
        <f>IF($C$42=0,"",IF(C40="[for completion]","",C40/$C$42))</f>
        <v/>
      </c>
      <c r="G40" s="76"/>
      <c r="H40"/>
      <c r="I40" s="68"/>
      <c r="L40" s="96"/>
      <c r="M40" s="77"/>
      <c r="N40" s="76"/>
    </row>
    <row r="41" spans="1:14">
      <c r="A41" s="51" t="s">
        <v>819</v>
      </c>
      <c r="B41" s="68" t="s">
        <v>138</v>
      </c>
      <c r="C41" s="131" t="s">
        <v>1205</v>
      </c>
      <c r="E41" s="87"/>
      <c r="F41" s="138" t="str">
        <f>IF($C$42=0,"",IF(C41="[for completion]","",C41/$C$42))</f>
        <v/>
      </c>
      <c r="G41" s="76"/>
      <c r="H41"/>
      <c r="I41" s="68"/>
      <c r="L41" s="87"/>
      <c r="M41" s="77"/>
      <c r="N41" s="76"/>
    </row>
    <row r="42" spans="1:14">
      <c r="A42" s="51" t="s">
        <v>820</v>
      </c>
      <c r="B42" s="78" t="s">
        <v>140</v>
      </c>
      <c r="C42" s="133">
        <f>SUM(C39:C41)</f>
        <v>0</v>
      </c>
      <c r="D42" s="68"/>
      <c r="E42" s="87"/>
      <c r="F42" s="139">
        <f>SUM(F39:F41)</f>
        <v>0</v>
      </c>
      <c r="G42" s="76"/>
      <c r="H42"/>
      <c r="I42" s="68"/>
      <c r="L42" s="87"/>
      <c r="M42" s="77"/>
      <c r="N42" s="76"/>
    </row>
    <row r="43" spans="1:14" outlineLevel="1">
      <c r="A43" s="51" t="s">
        <v>821</v>
      </c>
      <c r="B43" s="78"/>
      <c r="C43" s="68"/>
      <c r="D43" s="68"/>
      <c r="E43" s="87"/>
      <c r="F43" s="79"/>
      <c r="G43" s="76"/>
      <c r="H43"/>
      <c r="I43" s="68"/>
      <c r="L43" s="87"/>
      <c r="M43" s="77"/>
      <c r="N43" s="76"/>
    </row>
    <row r="44" spans="1:14" outlineLevel="1">
      <c r="A44" s="51" t="s">
        <v>822</v>
      </c>
      <c r="B44" s="78"/>
      <c r="C44" s="68"/>
      <c r="D44" s="68"/>
      <c r="E44" s="87"/>
      <c r="F44" s="79"/>
      <c r="G44" s="76"/>
      <c r="H44"/>
      <c r="I44" s="68"/>
      <c r="L44" s="87"/>
      <c r="M44" s="77"/>
      <c r="N44" s="76"/>
    </row>
    <row r="45" spans="1:14" outlineLevel="1">
      <c r="A45" s="51" t="s">
        <v>823</v>
      </c>
      <c r="B45" s="68"/>
      <c r="E45" s="87"/>
      <c r="F45" s="77"/>
      <c r="G45" s="76"/>
      <c r="H45"/>
      <c r="I45" s="68"/>
      <c r="L45" s="87"/>
      <c r="M45" s="77"/>
      <c r="N45" s="76"/>
    </row>
    <row r="46" spans="1:14" outlineLevel="1">
      <c r="A46" s="51" t="s">
        <v>824</v>
      </c>
      <c r="B46" s="68"/>
      <c r="E46" s="87"/>
      <c r="F46" s="77"/>
      <c r="G46" s="76"/>
      <c r="H46"/>
      <c r="I46" s="68"/>
      <c r="L46" s="87"/>
      <c r="M46" s="77"/>
      <c r="N46" s="76"/>
    </row>
    <row r="47" spans="1:14" outlineLevel="1">
      <c r="A47" s="51" t="s">
        <v>825</v>
      </c>
      <c r="B47" s="68"/>
      <c r="E47" s="87"/>
      <c r="F47" s="77"/>
      <c r="G47" s="76"/>
      <c r="H47"/>
      <c r="I47" s="68"/>
      <c r="L47" s="87"/>
      <c r="M47" s="77"/>
      <c r="N47" s="76"/>
    </row>
    <row r="48" spans="1:14" ht="15" customHeight="1">
      <c r="A48" s="70"/>
      <c r="B48" s="71" t="s">
        <v>491</v>
      </c>
      <c r="C48" s="70" t="s">
        <v>794</v>
      </c>
      <c r="D48" s="70"/>
      <c r="E48" s="72"/>
      <c r="F48" s="73"/>
      <c r="G48" s="73"/>
      <c r="H48"/>
      <c r="I48" s="94"/>
      <c r="J48" s="65"/>
      <c r="K48" s="65"/>
      <c r="L48" s="57"/>
      <c r="M48" s="83"/>
      <c r="N48" s="83"/>
    </row>
    <row r="49" spans="1:14">
      <c r="A49" s="51" t="s">
        <v>826</v>
      </c>
      <c r="B49" s="93" t="s">
        <v>493</v>
      </c>
      <c r="C49" s="128">
        <f>SUM(C50:C76)</f>
        <v>0</v>
      </c>
      <c r="G49" s="51"/>
      <c r="H49"/>
      <c r="I49" s="57"/>
      <c r="N49" s="51"/>
    </row>
    <row r="50" spans="1:14">
      <c r="A50" s="51" t="s">
        <v>827</v>
      </c>
      <c r="B50" s="51" t="s">
        <v>495</v>
      </c>
      <c r="C50" s="128" t="s">
        <v>1205</v>
      </c>
      <c r="G50" s="51"/>
      <c r="H50"/>
      <c r="N50" s="51"/>
    </row>
    <row r="51" spans="1:14">
      <c r="A51" s="51" t="s">
        <v>828</v>
      </c>
      <c r="B51" s="51" t="s">
        <v>497</v>
      </c>
      <c r="C51" s="128" t="s">
        <v>1205</v>
      </c>
      <c r="G51" s="51"/>
      <c r="H51"/>
      <c r="N51" s="51"/>
    </row>
    <row r="52" spans="1:14">
      <c r="A52" s="51" t="s">
        <v>829</v>
      </c>
      <c r="B52" s="51" t="s">
        <v>499</v>
      </c>
      <c r="C52" s="128" t="s">
        <v>1205</v>
      </c>
      <c r="G52" s="51"/>
      <c r="H52"/>
      <c r="N52" s="51"/>
    </row>
    <row r="53" spans="1:14">
      <c r="A53" s="51" t="s">
        <v>830</v>
      </c>
      <c r="B53" s="51" t="s">
        <v>501</v>
      </c>
      <c r="C53" s="128" t="s">
        <v>1205</v>
      </c>
      <c r="G53" s="51"/>
      <c r="H53"/>
      <c r="N53" s="51"/>
    </row>
    <row r="54" spans="1:14">
      <c r="A54" s="51" t="s">
        <v>831</v>
      </c>
      <c r="B54" s="51" t="s">
        <v>503</v>
      </c>
      <c r="C54" s="128" t="s">
        <v>1205</v>
      </c>
      <c r="G54" s="51"/>
      <c r="H54"/>
      <c r="N54" s="51"/>
    </row>
    <row r="55" spans="1:14">
      <c r="A55" s="51" t="s">
        <v>832</v>
      </c>
      <c r="B55" s="51" t="s">
        <v>2273</v>
      </c>
      <c r="C55" s="128" t="s">
        <v>1205</v>
      </c>
      <c r="G55" s="51"/>
      <c r="H55"/>
      <c r="N55" s="51"/>
    </row>
    <row r="56" spans="1:14">
      <c r="A56" s="51" t="s">
        <v>833</v>
      </c>
      <c r="B56" s="51" t="s">
        <v>506</v>
      </c>
      <c r="C56" s="128" t="s">
        <v>1205</v>
      </c>
      <c r="G56" s="51"/>
      <c r="H56"/>
      <c r="N56" s="51"/>
    </row>
    <row r="57" spans="1:14">
      <c r="A57" s="51" t="s">
        <v>834</v>
      </c>
      <c r="B57" s="51" t="s">
        <v>508</v>
      </c>
      <c r="C57" s="128" t="s">
        <v>1205</v>
      </c>
      <c r="G57" s="51"/>
      <c r="H57"/>
      <c r="N57" s="51"/>
    </row>
    <row r="58" spans="1:14">
      <c r="A58" s="51" t="s">
        <v>835</v>
      </c>
      <c r="B58" s="51" t="s">
        <v>510</v>
      </c>
      <c r="C58" s="128" t="s">
        <v>1205</v>
      </c>
      <c r="G58" s="51"/>
      <c r="H58"/>
      <c r="N58" s="51"/>
    </row>
    <row r="59" spans="1:14">
      <c r="A59" s="51" t="s">
        <v>836</v>
      </c>
      <c r="B59" s="51" t="s">
        <v>512</v>
      </c>
      <c r="C59" s="128" t="s">
        <v>1205</v>
      </c>
      <c r="G59" s="51"/>
      <c r="H59"/>
      <c r="N59" s="51"/>
    </row>
    <row r="60" spans="1:14">
      <c r="A60" s="51" t="s">
        <v>837</v>
      </c>
      <c r="B60" s="51" t="s">
        <v>514</v>
      </c>
      <c r="C60" s="128" t="s">
        <v>1205</v>
      </c>
      <c r="G60" s="51"/>
      <c r="H60"/>
      <c r="N60" s="51"/>
    </row>
    <row r="61" spans="1:14">
      <c r="A61" s="51" t="s">
        <v>838</v>
      </c>
      <c r="B61" s="51" t="s">
        <v>516</v>
      </c>
      <c r="C61" s="128" t="s">
        <v>1205</v>
      </c>
      <c r="G61" s="51"/>
      <c r="H61"/>
      <c r="N61" s="51"/>
    </row>
    <row r="62" spans="1:14">
      <c r="A62" s="51" t="s">
        <v>839</v>
      </c>
      <c r="B62" s="51" t="s">
        <v>518</v>
      </c>
      <c r="C62" s="128" t="s">
        <v>1205</v>
      </c>
      <c r="G62" s="51"/>
      <c r="H62"/>
      <c r="N62" s="51"/>
    </row>
    <row r="63" spans="1:14">
      <c r="A63" s="51" t="s">
        <v>840</v>
      </c>
      <c r="B63" s="51" t="s">
        <v>520</v>
      </c>
      <c r="C63" s="128" t="s">
        <v>1205</v>
      </c>
      <c r="G63" s="51"/>
      <c r="H63"/>
      <c r="N63" s="51"/>
    </row>
    <row r="64" spans="1:14">
      <c r="A64" s="51" t="s">
        <v>841</v>
      </c>
      <c r="B64" s="51" t="s">
        <v>522</v>
      </c>
      <c r="C64" s="128" t="s">
        <v>1205</v>
      </c>
      <c r="G64" s="51"/>
      <c r="H64"/>
      <c r="N64" s="51"/>
    </row>
    <row r="65" spans="1:14">
      <c r="A65" s="51" t="s">
        <v>842</v>
      </c>
      <c r="B65" s="51" t="s">
        <v>3</v>
      </c>
      <c r="C65" s="128" t="s">
        <v>1205</v>
      </c>
      <c r="G65" s="51"/>
      <c r="H65"/>
      <c r="N65" s="51"/>
    </row>
    <row r="66" spans="1:14">
      <c r="A66" s="51" t="s">
        <v>843</v>
      </c>
      <c r="B66" s="51" t="s">
        <v>525</v>
      </c>
      <c r="C66" s="128" t="s">
        <v>1205</v>
      </c>
      <c r="G66" s="51"/>
      <c r="H66"/>
      <c r="N66" s="51"/>
    </row>
    <row r="67" spans="1:14">
      <c r="A67" s="51" t="s">
        <v>844</v>
      </c>
      <c r="B67" s="51" t="s">
        <v>527</v>
      </c>
      <c r="C67" s="128" t="s">
        <v>1205</v>
      </c>
      <c r="G67" s="51"/>
      <c r="H67"/>
      <c r="N67" s="51"/>
    </row>
    <row r="68" spans="1:14">
      <c r="A68" s="51" t="s">
        <v>845</v>
      </c>
      <c r="B68" s="51" t="s">
        <v>529</v>
      </c>
      <c r="C68" s="128" t="s">
        <v>1205</v>
      </c>
      <c r="G68" s="51"/>
      <c r="H68"/>
      <c r="N68" s="51"/>
    </row>
    <row r="69" spans="1:14">
      <c r="A69" s="51" t="s">
        <v>846</v>
      </c>
      <c r="B69" s="51" t="s">
        <v>531</v>
      </c>
      <c r="C69" s="128" t="s">
        <v>1205</v>
      </c>
      <c r="G69" s="51"/>
      <c r="H69"/>
      <c r="N69" s="51"/>
    </row>
    <row r="70" spans="1:14">
      <c r="A70" s="51" t="s">
        <v>847</v>
      </c>
      <c r="B70" s="51" t="s">
        <v>533</v>
      </c>
      <c r="C70" s="128" t="s">
        <v>1205</v>
      </c>
      <c r="G70" s="51"/>
      <c r="H70"/>
      <c r="N70" s="51"/>
    </row>
    <row r="71" spans="1:14">
      <c r="A71" s="51" t="s">
        <v>848</v>
      </c>
      <c r="B71" s="51" t="s">
        <v>535</v>
      </c>
      <c r="C71" s="128" t="s">
        <v>1205</v>
      </c>
      <c r="G71" s="51"/>
      <c r="H71"/>
      <c r="N71" s="51"/>
    </row>
    <row r="72" spans="1:14">
      <c r="A72" s="51" t="s">
        <v>849</v>
      </c>
      <c r="B72" s="51" t="s">
        <v>537</v>
      </c>
      <c r="C72" s="128" t="s">
        <v>1205</v>
      </c>
      <c r="G72" s="51"/>
      <c r="H72"/>
      <c r="N72" s="51"/>
    </row>
    <row r="73" spans="1:14">
      <c r="A73" s="51" t="s">
        <v>850</v>
      </c>
      <c r="B73" s="51" t="s">
        <v>539</v>
      </c>
      <c r="C73" s="128" t="s">
        <v>1205</v>
      </c>
      <c r="G73" s="51"/>
      <c r="H73"/>
      <c r="N73" s="51"/>
    </row>
    <row r="74" spans="1:14">
      <c r="A74" s="51" t="s">
        <v>851</v>
      </c>
      <c r="B74" s="51" t="s">
        <v>541</v>
      </c>
      <c r="C74" s="128" t="s">
        <v>1205</v>
      </c>
      <c r="G74" s="51"/>
      <c r="H74"/>
      <c r="N74" s="51"/>
    </row>
    <row r="75" spans="1:14">
      <c r="A75" s="51" t="s">
        <v>852</v>
      </c>
      <c r="B75" s="51" t="s">
        <v>543</v>
      </c>
      <c r="C75" s="128" t="s">
        <v>1205</v>
      </c>
      <c r="G75" s="51"/>
      <c r="H75"/>
      <c r="N75" s="51"/>
    </row>
    <row r="76" spans="1:14">
      <c r="A76" s="51" t="s">
        <v>853</v>
      </c>
      <c r="B76" s="51" t="s">
        <v>6</v>
      </c>
      <c r="C76" s="128" t="s">
        <v>1205</v>
      </c>
      <c r="G76" s="51"/>
      <c r="H76"/>
      <c r="N76" s="51"/>
    </row>
    <row r="77" spans="1:14">
      <c r="A77" s="51" t="s">
        <v>854</v>
      </c>
      <c r="B77" s="93" t="s">
        <v>308</v>
      </c>
      <c r="C77" s="128">
        <f>SUM(C78:C80)</f>
        <v>0</v>
      </c>
      <c r="G77" s="51"/>
      <c r="H77"/>
      <c r="I77" s="57"/>
      <c r="N77" s="51"/>
    </row>
    <row r="78" spans="1:14">
      <c r="A78" s="51" t="s">
        <v>855</v>
      </c>
      <c r="B78" s="51" t="s">
        <v>549</v>
      </c>
      <c r="C78" s="128" t="s">
        <v>1205</v>
      </c>
      <c r="G78" s="51"/>
      <c r="H78"/>
      <c r="N78" s="51"/>
    </row>
    <row r="79" spans="1:14">
      <c r="A79" s="51" t="s">
        <v>856</v>
      </c>
      <c r="B79" s="51" t="s">
        <v>551</v>
      </c>
      <c r="C79" s="128" t="s">
        <v>1205</v>
      </c>
      <c r="G79" s="51"/>
      <c r="H79"/>
      <c r="N79" s="51"/>
    </row>
    <row r="80" spans="1:14">
      <c r="A80" s="51" t="s">
        <v>857</v>
      </c>
      <c r="B80" s="51" t="s">
        <v>2</v>
      </c>
      <c r="C80" s="128" t="s">
        <v>1205</v>
      </c>
      <c r="G80" s="51"/>
      <c r="H80"/>
      <c r="N80" s="51"/>
    </row>
    <row r="81" spans="1:14">
      <c r="A81" s="51" t="s">
        <v>858</v>
      </c>
      <c r="B81" s="93" t="s">
        <v>138</v>
      </c>
      <c r="C81" s="128">
        <f>SUM(C82:C92)</f>
        <v>0</v>
      </c>
      <c r="G81" s="51"/>
      <c r="H81"/>
      <c r="I81" s="57"/>
      <c r="N81" s="51"/>
    </row>
    <row r="82" spans="1:14">
      <c r="A82" s="51" t="s">
        <v>859</v>
      </c>
      <c r="B82" s="68" t="s">
        <v>310</v>
      </c>
      <c r="C82" s="128" t="s">
        <v>1205</v>
      </c>
      <c r="G82" s="51"/>
      <c r="H82"/>
      <c r="I82" s="68"/>
      <c r="N82" s="51"/>
    </row>
    <row r="83" spans="1:14">
      <c r="A83" s="51" t="s">
        <v>860</v>
      </c>
      <c r="B83" s="51" t="s">
        <v>546</v>
      </c>
      <c r="C83" s="128" t="s">
        <v>1205</v>
      </c>
      <c r="G83" s="51"/>
      <c r="H83"/>
      <c r="I83" s="68"/>
      <c r="N83" s="51"/>
    </row>
    <row r="84" spans="1:14">
      <c r="A84" s="51" t="s">
        <v>861</v>
      </c>
      <c r="B84" s="68" t="s">
        <v>312</v>
      </c>
      <c r="C84" s="128" t="s">
        <v>1205</v>
      </c>
      <c r="G84" s="51"/>
      <c r="H84"/>
      <c r="I84" s="68"/>
      <c r="N84" s="51"/>
    </row>
    <row r="85" spans="1:14">
      <c r="A85" s="51" t="s">
        <v>862</v>
      </c>
      <c r="B85" s="68" t="s">
        <v>314</v>
      </c>
      <c r="C85" s="128" t="s">
        <v>1205</v>
      </c>
      <c r="G85" s="51"/>
      <c r="H85"/>
      <c r="I85" s="68"/>
      <c r="N85" s="51"/>
    </row>
    <row r="86" spans="1:14">
      <c r="A86" s="51" t="s">
        <v>863</v>
      </c>
      <c r="B86" s="68" t="s">
        <v>12</v>
      </c>
      <c r="C86" s="128" t="s">
        <v>1205</v>
      </c>
      <c r="G86" s="51"/>
      <c r="H86"/>
      <c r="I86" s="68"/>
      <c r="N86" s="51"/>
    </row>
    <row r="87" spans="1:14">
      <c r="A87" s="51" t="s">
        <v>864</v>
      </c>
      <c r="B87" s="68" t="s">
        <v>317</v>
      </c>
      <c r="C87" s="128" t="s">
        <v>1205</v>
      </c>
      <c r="G87" s="51"/>
      <c r="H87"/>
      <c r="I87" s="68"/>
      <c r="N87" s="51"/>
    </row>
    <row r="88" spans="1:14">
      <c r="A88" s="51" t="s">
        <v>865</v>
      </c>
      <c r="B88" s="68" t="s">
        <v>319</v>
      </c>
      <c r="C88" s="128" t="s">
        <v>1205</v>
      </c>
      <c r="G88" s="51"/>
      <c r="H88"/>
      <c r="I88" s="68"/>
      <c r="N88" s="51"/>
    </row>
    <row r="89" spans="1:14">
      <c r="A89" s="51" t="s">
        <v>866</v>
      </c>
      <c r="B89" s="68" t="s">
        <v>321</v>
      </c>
      <c r="C89" s="128" t="s">
        <v>1205</v>
      </c>
      <c r="G89" s="51"/>
      <c r="H89"/>
      <c r="I89" s="68"/>
      <c r="N89" s="51"/>
    </row>
    <row r="90" spans="1:14">
      <c r="A90" s="51" t="s">
        <v>867</v>
      </c>
      <c r="B90" s="68" t="s">
        <v>323</v>
      </c>
      <c r="C90" s="128" t="s">
        <v>1205</v>
      </c>
      <c r="G90" s="51"/>
      <c r="H90"/>
      <c r="I90" s="68"/>
      <c r="N90" s="51"/>
    </row>
    <row r="91" spans="1:14">
      <c r="A91" s="51" t="s">
        <v>868</v>
      </c>
      <c r="B91" s="68" t="s">
        <v>325</v>
      </c>
      <c r="C91" s="128" t="s">
        <v>1205</v>
      </c>
      <c r="G91" s="51"/>
      <c r="H91"/>
      <c r="I91" s="68"/>
      <c r="N91" s="51"/>
    </row>
    <row r="92" spans="1:14">
      <c r="A92" s="51" t="s">
        <v>869</v>
      </c>
      <c r="B92" s="68" t="s">
        <v>138</v>
      </c>
      <c r="C92" s="128" t="s">
        <v>1205</v>
      </c>
      <c r="G92" s="51"/>
      <c r="H92"/>
      <c r="I92" s="68"/>
      <c r="N92" s="51"/>
    </row>
    <row r="93" spans="1:14" outlineLevel="1">
      <c r="A93" s="51" t="s">
        <v>870</v>
      </c>
      <c r="B93" s="80" t="s">
        <v>142</v>
      </c>
      <c r="C93" s="128"/>
      <c r="G93" s="51"/>
      <c r="H93"/>
      <c r="I93" s="68"/>
      <c r="N93" s="51"/>
    </row>
    <row r="94" spans="1:14" outlineLevel="1">
      <c r="A94" s="51" t="s">
        <v>871</v>
      </c>
      <c r="B94" s="80" t="s">
        <v>142</v>
      </c>
      <c r="C94" s="128"/>
      <c r="G94" s="51"/>
      <c r="H94"/>
      <c r="I94" s="68"/>
      <c r="N94" s="51"/>
    </row>
    <row r="95" spans="1:14" outlineLevel="1">
      <c r="A95" s="51" t="s">
        <v>872</v>
      </c>
      <c r="B95" s="80" t="s">
        <v>142</v>
      </c>
      <c r="C95" s="128"/>
      <c r="G95" s="51"/>
      <c r="H95"/>
      <c r="I95" s="68"/>
      <c r="N95" s="51"/>
    </row>
    <row r="96" spans="1:14" outlineLevel="1">
      <c r="A96" s="51" t="s">
        <v>873</v>
      </c>
      <c r="B96" s="80" t="s">
        <v>142</v>
      </c>
      <c r="C96" s="128"/>
      <c r="G96" s="51"/>
      <c r="H96"/>
      <c r="I96" s="68"/>
      <c r="N96" s="51"/>
    </row>
    <row r="97" spans="1:14" outlineLevel="1">
      <c r="A97" s="51" t="s">
        <v>874</v>
      </c>
      <c r="B97" s="80" t="s">
        <v>142</v>
      </c>
      <c r="C97" s="128"/>
      <c r="G97" s="51"/>
      <c r="H97"/>
      <c r="I97" s="68"/>
      <c r="N97" s="51"/>
    </row>
    <row r="98" spans="1:14" outlineLevel="1">
      <c r="A98" s="51" t="s">
        <v>875</v>
      </c>
      <c r="B98" s="80" t="s">
        <v>142</v>
      </c>
      <c r="C98" s="128"/>
      <c r="G98" s="51"/>
      <c r="H98"/>
      <c r="I98" s="68"/>
      <c r="N98" s="51"/>
    </row>
    <row r="99" spans="1:14" outlineLevel="1">
      <c r="A99" s="51" t="s">
        <v>876</v>
      </c>
      <c r="B99" s="80" t="s">
        <v>142</v>
      </c>
      <c r="C99" s="128"/>
      <c r="G99" s="51"/>
      <c r="H99"/>
      <c r="I99" s="68"/>
      <c r="N99" s="51"/>
    </row>
    <row r="100" spans="1:14" outlineLevel="1">
      <c r="A100" s="51" t="s">
        <v>877</v>
      </c>
      <c r="B100" s="80" t="s">
        <v>142</v>
      </c>
      <c r="C100" s="128"/>
      <c r="G100" s="51"/>
      <c r="H100"/>
      <c r="I100" s="68"/>
      <c r="N100" s="51"/>
    </row>
    <row r="101" spans="1:14" outlineLevel="1">
      <c r="A101" s="51" t="s">
        <v>878</v>
      </c>
      <c r="B101" s="80" t="s">
        <v>142</v>
      </c>
      <c r="C101" s="128"/>
      <c r="G101" s="51"/>
      <c r="H101"/>
      <c r="I101" s="68"/>
      <c r="N101" s="51"/>
    </row>
    <row r="102" spans="1:14" outlineLevel="1">
      <c r="A102" s="51" t="s">
        <v>879</v>
      </c>
      <c r="B102" s="80" t="s">
        <v>142</v>
      </c>
      <c r="C102" s="128"/>
      <c r="G102" s="51"/>
      <c r="H102"/>
      <c r="I102" s="68"/>
      <c r="N102" s="51"/>
    </row>
    <row r="103" spans="1:14" ht="15" customHeight="1">
      <c r="A103" s="70"/>
      <c r="B103" s="137" t="s">
        <v>1539</v>
      </c>
      <c r="C103" s="129" t="s">
        <v>794</v>
      </c>
      <c r="D103" s="70"/>
      <c r="E103" s="72"/>
      <c r="F103" s="70"/>
      <c r="G103" s="73"/>
      <c r="H103"/>
      <c r="I103" s="94"/>
      <c r="J103" s="65"/>
      <c r="K103" s="65"/>
      <c r="L103" s="57"/>
      <c r="M103" s="65"/>
      <c r="N103" s="83"/>
    </row>
    <row r="104" spans="1:14">
      <c r="A104" s="51" t="s">
        <v>880</v>
      </c>
      <c r="B104" s="68" t="s">
        <v>574</v>
      </c>
      <c r="C104" s="128" t="s">
        <v>1205</v>
      </c>
      <c r="G104" s="51"/>
      <c r="H104"/>
      <c r="I104" s="68"/>
      <c r="N104" s="51"/>
    </row>
    <row r="105" spans="1:14">
      <c r="A105" s="51" t="s">
        <v>881</v>
      </c>
      <c r="B105" s="68" t="s">
        <v>574</v>
      </c>
      <c r="C105" s="128" t="s">
        <v>1205</v>
      </c>
      <c r="G105" s="51"/>
      <c r="H105"/>
      <c r="I105" s="68"/>
      <c r="N105" s="51"/>
    </row>
    <row r="106" spans="1:14">
      <c r="A106" s="51" t="s">
        <v>882</v>
      </c>
      <c r="B106" s="68" t="s">
        <v>574</v>
      </c>
      <c r="C106" s="128" t="s">
        <v>1205</v>
      </c>
      <c r="G106" s="51"/>
      <c r="H106"/>
      <c r="I106" s="68"/>
      <c r="N106" s="51"/>
    </row>
    <row r="107" spans="1:14">
      <c r="A107" s="51" t="s">
        <v>883</v>
      </c>
      <c r="B107" s="68" t="s">
        <v>574</v>
      </c>
      <c r="C107" s="128" t="s">
        <v>1205</v>
      </c>
      <c r="G107" s="51"/>
      <c r="H107"/>
      <c r="I107" s="68"/>
      <c r="N107" s="51"/>
    </row>
    <row r="108" spans="1:14">
      <c r="A108" s="51" t="s">
        <v>884</v>
      </c>
      <c r="B108" s="68" t="s">
        <v>574</v>
      </c>
      <c r="C108" s="128" t="s">
        <v>1205</v>
      </c>
      <c r="G108" s="51"/>
      <c r="H108"/>
      <c r="I108" s="68"/>
      <c r="N108" s="51"/>
    </row>
    <row r="109" spans="1:14">
      <c r="A109" s="51" t="s">
        <v>885</v>
      </c>
      <c r="B109" s="68" t="s">
        <v>574</v>
      </c>
      <c r="C109" s="128" t="s">
        <v>1205</v>
      </c>
      <c r="G109" s="51"/>
      <c r="H109"/>
      <c r="I109" s="68"/>
      <c r="N109" s="51"/>
    </row>
    <row r="110" spans="1:14">
      <c r="A110" s="51" t="s">
        <v>886</v>
      </c>
      <c r="B110" s="68" t="s">
        <v>574</v>
      </c>
      <c r="C110" s="128" t="s">
        <v>1205</v>
      </c>
      <c r="G110" s="51"/>
      <c r="H110"/>
      <c r="I110" s="68"/>
      <c r="N110" s="51"/>
    </row>
    <row r="111" spans="1:14">
      <c r="A111" s="51" t="s">
        <v>887</v>
      </c>
      <c r="B111" s="68" t="s">
        <v>574</v>
      </c>
      <c r="C111" s="128" t="s">
        <v>1205</v>
      </c>
      <c r="G111" s="51"/>
      <c r="H111"/>
      <c r="I111" s="68"/>
      <c r="N111" s="51"/>
    </row>
    <row r="112" spans="1:14">
      <c r="A112" s="51" t="s">
        <v>888</v>
      </c>
      <c r="B112" s="68" t="s">
        <v>574</v>
      </c>
      <c r="C112" s="128" t="s">
        <v>1205</v>
      </c>
      <c r="G112" s="51"/>
      <c r="H112"/>
      <c r="I112" s="68"/>
      <c r="N112" s="51"/>
    </row>
    <row r="113" spans="1:14">
      <c r="A113" s="51" t="s">
        <v>889</v>
      </c>
      <c r="B113" s="68" t="s">
        <v>574</v>
      </c>
      <c r="C113" s="128" t="s">
        <v>1205</v>
      </c>
      <c r="G113" s="51"/>
      <c r="H113"/>
      <c r="I113" s="68"/>
      <c r="N113" s="51"/>
    </row>
    <row r="114" spans="1:14">
      <c r="A114" s="51" t="s">
        <v>890</v>
      </c>
      <c r="B114" s="68" t="s">
        <v>574</v>
      </c>
      <c r="C114" s="128" t="s">
        <v>1205</v>
      </c>
      <c r="G114" s="51"/>
      <c r="H114"/>
      <c r="I114" s="68"/>
      <c r="N114" s="51"/>
    </row>
    <row r="115" spans="1:14">
      <c r="A115" s="51" t="s">
        <v>891</v>
      </c>
      <c r="B115" s="68" t="s">
        <v>574</v>
      </c>
      <c r="C115" s="128" t="s">
        <v>1205</v>
      </c>
      <c r="G115" s="51"/>
      <c r="H115"/>
      <c r="I115" s="68"/>
      <c r="N115" s="51"/>
    </row>
    <row r="116" spans="1:14">
      <c r="A116" s="51" t="s">
        <v>892</v>
      </c>
      <c r="B116" s="68" t="s">
        <v>574</v>
      </c>
      <c r="C116" s="128" t="s">
        <v>1205</v>
      </c>
      <c r="G116" s="51"/>
      <c r="H116"/>
      <c r="I116" s="68"/>
      <c r="N116" s="51"/>
    </row>
    <row r="117" spans="1:14">
      <c r="A117" s="51" t="s">
        <v>893</v>
      </c>
      <c r="B117" s="68" t="s">
        <v>574</v>
      </c>
      <c r="C117" s="128" t="s">
        <v>1205</v>
      </c>
      <c r="G117" s="51"/>
      <c r="H117"/>
      <c r="I117" s="68"/>
      <c r="N117" s="51"/>
    </row>
    <row r="118" spans="1:14">
      <c r="A118" s="51" t="s">
        <v>894</v>
      </c>
      <c r="B118" s="68" t="s">
        <v>574</v>
      </c>
      <c r="C118" s="128" t="s">
        <v>1205</v>
      </c>
      <c r="G118" s="51"/>
      <c r="H118"/>
      <c r="I118" s="68"/>
      <c r="N118" s="51"/>
    </row>
    <row r="119" spans="1:14">
      <c r="A119" s="51" t="s">
        <v>895</v>
      </c>
      <c r="B119" s="68" t="s">
        <v>574</v>
      </c>
      <c r="C119" s="128" t="s">
        <v>1205</v>
      </c>
      <c r="G119" s="51"/>
      <c r="H119"/>
      <c r="I119" s="68"/>
      <c r="N119" s="51"/>
    </row>
    <row r="120" spans="1:14">
      <c r="A120" s="51" t="s">
        <v>896</v>
      </c>
      <c r="B120" s="68" t="s">
        <v>574</v>
      </c>
      <c r="C120" s="128" t="s">
        <v>1205</v>
      </c>
      <c r="G120" s="51"/>
      <c r="H120"/>
      <c r="I120" s="68"/>
      <c r="N120" s="51"/>
    </row>
    <row r="121" spans="1:14">
      <c r="A121" s="51" t="s">
        <v>897</v>
      </c>
      <c r="B121" s="68" t="s">
        <v>574</v>
      </c>
      <c r="C121" s="128" t="s">
        <v>1205</v>
      </c>
      <c r="G121" s="51"/>
      <c r="H121"/>
      <c r="I121" s="68"/>
      <c r="N121" s="51"/>
    </row>
    <row r="122" spans="1:14">
      <c r="A122" s="51" t="s">
        <v>898</v>
      </c>
      <c r="B122" s="68" t="s">
        <v>574</v>
      </c>
      <c r="C122" s="128" t="s">
        <v>1205</v>
      </c>
      <c r="G122" s="51"/>
      <c r="H122"/>
      <c r="I122" s="68"/>
      <c r="N122" s="51"/>
    </row>
    <row r="123" spans="1:14">
      <c r="A123" s="51" t="s">
        <v>899</v>
      </c>
      <c r="B123" s="68" t="s">
        <v>574</v>
      </c>
      <c r="C123" s="128" t="s">
        <v>1205</v>
      </c>
      <c r="G123" s="51"/>
      <c r="H123"/>
      <c r="I123" s="68"/>
      <c r="N123" s="51"/>
    </row>
    <row r="124" spans="1:14">
      <c r="A124" s="51" t="s">
        <v>900</v>
      </c>
      <c r="B124" s="68" t="s">
        <v>574</v>
      </c>
      <c r="C124" s="128" t="s">
        <v>1205</v>
      </c>
      <c r="G124" s="51"/>
      <c r="H124"/>
      <c r="I124" s="68"/>
      <c r="N124" s="51"/>
    </row>
    <row r="125" spans="1:14">
      <c r="A125" s="51" t="s">
        <v>901</v>
      </c>
      <c r="B125" s="68" t="s">
        <v>574</v>
      </c>
      <c r="C125" s="128" t="s">
        <v>1205</v>
      </c>
      <c r="G125" s="51"/>
      <c r="H125"/>
      <c r="I125" s="68"/>
      <c r="N125" s="51"/>
    </row>
    <row r="126" spans="1:14">
      <c r="A126" s="51" t="s">
        <v>902</v>
      </c>
      <c r="B126" s="68" t="s">
        <v>574</v>
      </c>
      <c r="C126" s="128" t="s">
        <v>1205</v>
      </c>
      <c r="G126" s="51"/>
      <c r="H126"/>
      <c r="I126" s="68"/>
      <c r="N126" s="51"/>
    </row>
    <row r="127" spans="1:14">
      <c r="A127" s="51" t="s">
        <v>903</v>
      </c>
      <c r="B127" s="68" t="s">
        <v>574</v>
      </c>
      <c r="C127" s="128" t="s">
        <v>1205</v>
      </c>
      <c r="G127" s="51"/>
      <c r="H127"/>
      <c r="I127" s="68"/>
      <c r="N127" s="51"/>
    </row>
    <row r="128" spans="1:14">
      <c r="A128" s="51" t="s">
        <v>904</v>
      </c>
      <c r="B128" s="68" t="s">
        <v>574</v>
      </c>
      <c r="C128" s="51" t="s">
        <v>1205</v>
      </c>
      <c r="G128" s="51"/>
      <c r="H128"/>
      <c r="I128" s="68"/>
      <c r="N128" s="51"/>
    </row>
    <row r="129" spans="1:14">
      <c r="A129" s="70"/>
      <c r="B129" s="71" t="s">
        <v>605</v>
      </c>
      <c r="C129" s="70" t="s">
        <v>794</v>
      </c>
      <c r="D129" s="70"/>
      <c r="E129" s="70"/>
      <c r="F129" s="73"/>
      <c r="G129" s="73"/>
      <c r="H129"/>
      <c r="I129" s="94"/>
      <c r="J129" s="65"/>
      <c r="K129" s="65"/>
      <c r="L129" s="65"/>
      <c r="M129" s="83"/>
      <c r="N129" s="83"/>
    </row>
    <row r="130" spans="1:14">
      <c r="A130" s="51" t="s">
        <v>905</v>
      </c>
      <c r="B130" s="51" t="s">
        <v>607</v>
      </c>
      <c r="C130" s="128" t="s">
        <v>1205</v>
      </c>
      <c r="D130"/>
      <c r="E130"/>
      <c r="F130"/>
      <c r="G130"/>
      <c r="H130"/>
      <c r="K130"/>
      <c r="L130"/>
      <c r="M130"/>
      <c r="N130"/>
    </row>
    <row r="131" spans="1:14">
      <c r="A131" s="51" t="s">
        <v>906</v>
      </c>
      <c r="B131" s="51" t="s">
        <v>609</v>
      </c>
      <c r="C131" s="128" t="s">
        <v>1205</v>
      </c>
      <c r="D131"/>
      <c r="E131"/>
      <c r="F131"/>
      <c r="G131"/>
      <c r="H131"/>
      <c r="K131"/>
      <c r="L131"/>
      <c r="M131"/>
      <c r="N131"/>
    </row>
    <row r="132" spans="1:14">
      <c r="A132" s="51" t="s">
        <v>907</v>
      </c>
      <c r="B132" s="51" t="s">
        <v>138</v>
      </c>
      <c r="C132" s="128" t="s">
        <v>1205</v>
      </c>
      <c r="D132"/>
      <c r="E132"/>
      <c r="F132"/>
      <c r="G132"/>
      <c r="H132"/>
      <c r="K132"/>
      <c r="L132"/>
      <c r="M132"/>
      <c r="N132"/>
    </row>
    <row r="133" spans="1:14" outlineLevel="1">
      <c r="A133" s="51" t="s">
        <v>908</v>
      </c>
      <c r="C133" s="128"/>
      <c r="D133"/>
      <c r="E133"/>
      <c r="F133"/>
      <c r="G133"/>
      <c r="H133"/>
      <c r="K133"/>
      <c r="L133"/>
      <c r="M133"/>
      <c r="N133"/>
    </row>
    <row r="134" spans="1:14" outlineLevel="1">
      <c r="A134" s="51" t="s">
        <v>909</v>
      </c>
      <c r="C134" s="128"/>
      <c r="D134"/>
      <c r="E134"/>
      <c r="F134"/>
      <c r="G134"/>
      <c r="H134"/>
      <c r="K134"/>
      <c r="L134"/>
      <c r="M134"/>
      <c r="N134"/>
    </row>
    <row r="135" spans="1:14" outlineLevel="1">
      <c r="A135" s="51" t="s">
        <v>910</v>
      </c>
      <c r="C135" s="128"/>
      <c r="D135"/>
      <c r="E135"/>
      <c r="F135"/>
      <c r="G135"/>
      <c r="H135"/>
      <c r="K135"/>
      <c r="L135"/>
      <c r="M135"/>
      <c r="N135"/>
    </row>
    <row r="136" spans="1:14" outlineLevel="1">
      <c r="A136" s="51" t="s">
        <v>911</v>
      </c>
      <c r="C136" s="128"/>
      <c r="D136"/>
      <c r="E136"/>
      <c r="F136"/>
      <c r="G136"/>
      <c r="H136"/>
      <c r="K136"/>
      <c r="L136"/>
      <c r="M136"/>
      <c r="N136"/>
    </row>
    <row r="137" spans="1:14">
      <c r="A137" s="70"/>
      <c r="B137" s="71" t="s">
        <v>617</v>
      </c>
      <c r="C137" s="70" t="s">
        <v>794</v>
      </c>
      <c r="D137" s="70"/>
      <c r="E137" s="70"/>
      <c r="F137" s="73"/>
      <c r="G137" s="73"/>
      <c r="H137"/>
      <c r="I137" s="94"/>
      <c r="J137" s="65"/>
      <c r="K137" s="65"/>
      <c r="L137" s="65"/>
      <c r="M137" s="83"/>
      <c r="N137" s="83"/>
    </row>
    <row r="138" spans="1:14">
      <c r="A138" s="51" t="s">
        <v>912</v>
      </c>
      <c r="B138" s="51" t="s">
        <v>619</v>
      </c>
      <c r="C138" s="128" t="s">
        <v>1205</v>
      </c>
      <c r="D138" s="96"/>
      <c r="E138" s="96"/>
      <c r="F138" s="87"/>
      <c r="G138" s="76"/>
      <c r="H138"/>
      <c r="K138" s="96"/>
      <c r="L138" s="96"/>
      <c r="M138" s="87"/>
      <c r="N138" s="76"/>
    </row>
    <row r="139" spans="1:14">
      <c r="A139" s="51" t="s">
        <v>913</v>
      </c>
      <c r="B139" s="51" t="s">
        <v>621</v>
      </c>
      <c r="C139" s="128" t="s">
        <v>1205</v>
      </c>
      <c r="D139" s="96"/>
      <c r="E139" s="96"/>
      <c r="F139" s="87"/>
      <c r="G139" s="76"/>
      <c r="H139"/>
      <c r="K139" s="96"/>
      <c r="L139" s="96"/>
      <c r="M139" s="87"/>
      <c r="N139" s="76"/>
    </row>
    <row r="140" spans="1:14">
      <c r="A140" s="51" t="s">
        <v>914</v>
      </c>
      <c r="B140" s="51" t="s">
        <v>138</v>
      </c>
      <c r="C140" s="128" t="s">
        <v>1205</v>
      </c>
      <c r="D140" s="96"/>
      <c r="E140" s="96"/>
      <c r="F140" s="87"/>
      <c r="G140" s="76"/>
      <c r="H140"/>
      <c r="K140" s="96"/>
      <c r="L140" s="96"/>
      <c r="M140" s="87"/>
      <c r="N140" s="76"/>
    </row>
    <row r="141" spans="1:14" outlineLevel="1">
      <c r="A141" s="51" t="s">
        <v>915</v>
      </c>
      <c r="C141" s="128"/>
      <c r="D141" s="96"/>
      <c r="E141" s="96"/>
      <c r="F141" s="87"/>
      <c r="G141" s="76"/>
      <c r="H141"/>
      <c r="K141" s="96"/>
      <c r="L141" s="96"/>
      <c r="M141" s="87"/>
      <c r="N141" s="76"/>
    </row>
    <row r="142" spans="1:14" outlineLevel="1">
      <c r="A142" s="51" t="s">
        <v>916</v>
      </c>
      <c r="C142" s="128"/>
      <c r="D142" s="96"/>
      <c r="E142" s="96"/>
      <c r="F142" s="87"/>
      <c r="G142" s="76"/>
      <c r="H142"/>
      <c r="K142" s="96"/>
      <c r="L142" s="96"/>
      <c r="M142" s="87"/>
      <c r="N142" s="76"/>
    </row>
    <row r="143" spans="1:14" outlineLevel="1">
      <c r="A143" s="51" t="s">
        <v>917</v>
      </c>
      <c r="C143" s="128"/>
      <c r="D143" s="96"/>
      <c r="E143" s="96"/>
      <c r="F143" s="87"/>
      <c r="G143" s="76"/>
      <c r="H143"/>
      <c r="K143" s="96"/>
      <c r="L143" s="96"/>
      <c r="M143" s="87"/>
      <c r="N143" s="76"/>
    </row>
    <row r="144" spans="1:14" outlineLevel="1">
      <c r="A144" s="51" t="s">
        <v>918</v>
      </c>
      <c r="C144" s="128"/>
      <c r="D144" s="96"/>
      <c r="E144" s="96"/>
      <c r="F144" s="87"/>
      <c r="G144" s="76"/>
      <c r="H144"/>
      <c r="K144" s="96"/>
      <c r="L144" s="96"/>
      <c r="M144" s="87"/>
      <c r="N144" s="76"/>
    </row>
    <row r="145" spans="1:14" outlineLevel="1">
      <c r="A145" s="51" t="s">
        <v>919</v>
      </c>
      <c r="C145" s="128"/>
      <c r="D145" s="96"/>
      <c r="E145" s="96"/>
      <c r="F145" s="87"/>
      <c r="G145" s="76"/>
      <c r="H145"/>
      <c r="K145" s="96"/>
      <c r="L145" s="96"/>
      <c r="M145" s="87"/>
      <c r="N145" s="76"/>
    </row>
    <row r="146" spans="1:14" outlineLevel="1">
      <c r="A146" s="51" t="s">
        <v>920</v>
      </c>
      <c r="C146" s="128"/>
      <c r="D146" s="96"/>
      <c r="E146" s="96"/>
      <c r="F146" s="87"/>
      <c r="G146" s="76"/>
      <c r="H146"/>
      <c r="K146" s="96"/>
      <c r="L146" s="96"/>
      <c r="M146" s="87"/>
      <c r="N146" s="76"/>
    </row>
    <row r="147" spans="1:14">
      <c r="A147" s="70"/>
      <c r="B147" s="71" t="s">
        <v>921</v>
      </c>
      <c r="C147" s="70" t="s">
        <v>109</v>
      </c>
      <c r="D147" s="70"/>
      <c r="E147" s="70"/>
      <c r="F147" s="70" t="s">
        <v>794</v>
      </c>
      <c r="G147" s="73"/>
      <c r="H147"/>
      <c r="I147" s="94"/>
      <c r="J147" s="65"/>
      <c r="K147" s="65"/>
      <c r="L147" s="65"/>
      <c r="M147" s="65"/>
      <c r="N147" s="83"/>
    </row>
    <row r="148" spans="1:14">
      <c r="A148" s="51" t="s">
        <v>922</v>
      </c>
      <c r="B148" s="68" t="s">
        <v>923</v>
      </c>
      <c r="C148" s="131" t="s">
        <v>1205</v>
      </c>
      <c r="D148" s="96"/>
      <c r="E148" s="96"/>
      <c r="F148" s="138" t="str">
        <f>IF($C$152=0,"",IF(C148="[for completion]","",C148/$C$152))</f>
        <v/>
      </c>
      <c r="G148" s="76"/>
      <c r="H148"/>
      <c r="I148" s="68"/>
      <c r="K148" s="96"/>
      <c r="L148" s="96"/>
      <c r="M148" s="77"/>
      <c r="N148" s="76"/>
    </row>
    <row r="149" spans="1:14">
      <c r="A149" s="51" t="s">
        <v>924</v>
      </c>
      <c r="B149" s="68" t="s">
        <v>925</v>
      </c>
      <c r="C149" s="131" t="s">
        <v>1205</v>
      </c>
      <c r="D149" s="96"/>
      <c r="E149" s="96"/>
      <c r="F149" s="138" t="str">
        <f>IF($C$152=0,"",IF(C149="[for completion]","",C149/$C$152))</f>
        <v/>
      </c>
      <c r="G149" s="76"/>
      <c r="H149"/>
      <c r="I149" s="68"/>
      <c r="K149" s="96"/>
      <c r="L149" s="96"/>
      <c r="M149" s="77"/>
      <c r="N149" s="76"/>
    </row>
    <row r="150" spans="1:14">
      <c r="A150" s="51" t="s">
        <v>926</v>
      </c>
      <c r="B150" s="68" t="s">
        <v>927</v>
      </c>
      <c r="C150" s="131" t="s">
        <v>1205</v>
      </c>
      <c r="D150" s="96"/>
      <c r="E150" s="96"/>
      <c r="F150" s="138" t="str">
        <f>IF($C$152=0,"",IF(C150="[for completion]","",C150/$C$152))</f>
        <v/>
      </c>
      <c r="G150" s="76"/>
      <c r="H150"/>
      <c r="I150" s="68"/>
      <c r="K150" s="96"/>
      <c r="L150" s="96"/>
      <c r="M150" s="77"/>
      <c r="N150" s="76"/>
    </row>
    <row r="151" spans="1:14" ht="15" customHeight="1">
      <c r="A151" s="51" t="s">
        <v>928</v>
      </c>
      <c r="B151" s="68" t="s">
        <v>929</v>
      </c>
      <c r="C151" s="131" t="s">
        <v>1205</v>
      </c>
      <c r="D151" s="96"/>
      <c r="E151" s="96"/>
      <c r="F151" s="138" t="str">
        <f>IF($C$152=0,"",IF(C151="[for completion]","",C151/$C$152))</f>
        <v/>
      </c>
      <c r="G151" s="76"/>
      <c r="H151"/>
      <c r="I151" s="68"/>
      <c r="K151" s="96"/>
      <c r="L151" s="96"/>
      <c r="M151" s="77"/>
      <c r="N151" s="76"/>
    </row>
    <row r="152" spans="1:14" ht="15" customHeight="1">
      <c r="A152" s="51" t="s">
        <v>930</v>
      </c>
      <c r="B152" s="78" t="s">
        <v>140</v>
      </c>
      <c r="C152" s="133">
        <f>SUM(C148:C151)</f>
        <v>0</v>
      </c>
      <c r="D152" s="96"/>
      <c r="E152" s="96"/>
      <c r="F152" s="128">
        <f>SUM(F148:F151)</f>
        <v>0</v>
      </c>
      <c r="G152" s="76"/>
      <c r="H152"/>
      <c r="I152" s="68"/>
      <c r="K152" s="96"/>
      <c r="L152" s="96"/>
      <c r="M152" s="77"/>
      <c r="N152" s="76"/>
    </row>
    <row r="153" spans="1:14" ht="15" customHeight="1" outlineLevel="1">
      <c r="A153" s="51" t="s">
        <v>931</v>
      </c>
      <c r="B153" s="80" t="s">
        <v>932</v>
      </c>
      <c r="D153" s="96"/>
      <c r="E153" s="96"/>
      <c r="F153" s="138" t="str">
        <f>IF($C$152=0,"",IF(C153="[for completion]","",C153/$C$152))</f>
        <v/>
      </c>
      <c r="G153" s="76"/>
      <c r="H153"/>
      <c r="I153" s="68"/>
      <c r="K153" s="96"/>
      <c r="L153" s="96"/>
      <c r="M153" s="77"/>
      <c r="N153" s="76"/>
    </row>
    <row r="154" spans="1:14" ht="15" customHeight="1" outlineLevel="1">
      <c r="A154" s="51" t="s">
        <v>933</v>
      </c>
      <c r="B154" s="80" t="s">
        <v>934</v>
      </c>
      <c r="D154" s="96"/>
      <c r="E154" s="96"/>
      <c r="F154" s="138" t="str">
        <f t="shared" ref="F154:F159" si="2">IF($C$152=0,"",IF(C154="[for completion]","",C154/$C$152))</f>
        <v/>
      </c>
      <c r="G154" s="76"/>
      <c r="H154"/>
      <c r="I154" s="68"/>
      <c r="K154" s="96"/>
      <c r="L154" s="96"/>
      <c r="M154" s="77"/>
      <c r="N154" s="76"/>
    </row>
    <row r="155" spans="1:14" ht="15" customHeight="1" outlineLevel="1">
      <c r="A155" s="51" t="s">
        <v>935</v>
      </c>
      <c r="B155" s="80" t="s">
        <v>936</v>
      </c>
      <c r="D155" s="96"/>
      <c r="E155" s="96"/>
      <c r="F155" s="138" t="str">
        <f t="shared" si="2"/>
        <v/>
      </c>
      <c r="G155" s="76"/>
      <c r="H155"/>
      <c r="I155" s="68"/>
      <c r="K155" s="96"/>
      <c r="L155" s="96"/>
      <c r="M155" s="77"/>
      <c r="N155" s="76"/>
    </row>
    <row r="156" spans="1:14" ht="15" customHeight="1" outlineLevel="1">
      <c r="A156" s="51" t="s">
        <v>937</v>
      </c>
      <c r="B156" s="80" t="s">
        <v>938</v>
      </c>
      <c r="D156" s="96"/>
      <c r="E156" s="96"/>
      <c r="F156" s="138" t="str">
        <f t="shared" si="2"/>
        <v/>
      </c>
      <c r="G156" s="76"/>
      <c r="H156"/>
      <c r="I156" s="68"/>
      <c r="K156" s="96"/>
      <c r="L156" s="96"/>
      <c r="M156" s="77"/>
      <c r="N156" s="76"/>
    </row>
    <row r="157" spans="1:14" ht="15" customHeight="1" outlineLevel="1">
      <c r="A157" s="51" t="s">
        <v>939</v>
      </c>
      <c r="B157" s="80" t="s">
        <v>940</v>
      </c>
      <c r="D157" s="96"/>
      <c r="E157" s="96"/>
      <c r="F157" s="138" t="str">
        <f t="shared" si="2"/>
        <v/>
      </c>
      <c r="G157" s="76"/>
      <c r="H157"/>
      <c r="I157" s="68"/>
      <c r="K157" s="96"/>
      <c r="L157" s="96"/>
      <c r="M157" s="77"/>
      <c r="N157" s="76"/>
    </row>
    <row r="158" spans="1:14" ht="15" customHeight="1" outlineLevel="1">
      <c r="A158" s="51" t="s">
        <v>941</v>
      </c>
      <c r="B158" s="80" t="s">
        <v>942</v>
      </c>
      <c r="D158" s="96"/>
      <c r="E158" s="96"/>
      <c r="F158" s="138" t="str">
        <f t="shared" si="2"/>
        <v/>
      </c>
      <c r="G158" s="76"/>
      <c r="H158"/>
      <c r="I158" s="68"/>
      <c r="K158" s="96"/>
      <c r="L158" s="96"/>
      <c r="M158" s="77"/>
      <c r="N158" s="76"/>
    </row>
    <row r="159" spans="1:14" ht="15" customHeight="1" outlineLevel="1">
      <c r="A159" s="51" t="s">
        <v>943</v>
      </c>
      <c r="B159" s="80" t="s">
        <v>944</v>
      </c>
      <c r="D159" s="96"/>
      <c r="E159" s="96"/>
      <c r="F159" s="138" t="str">
        <f t="shared" si="2"/>
        <v/>
      </c>
      <c r="G159" s="76"/>
      <c r="H159"/>
      <c r="I159" s="68"/>
      <c r="K159" s="96"/>
      <c r="L159" s="96"/>
      <c r="M159" s="77"/>
      <c r="N159" s="76"/>
    </row>
    <row r="160" spans="1:14" ht="15" customHeight="1" outlineLevel="1">
      <c r="A160" s="51" t="s">
        <v>945</v>
      </c>
      <c r="B160" s="80"/>
      <c r="D160" s="96"/>
      <c r="E160" s="96"/>
      <c r="F160" s="77"/>
      <c r="G160" s="76"/>
      <c r="H160"/>
      <c r="I160" s="68"/>
      <c r="K160" s="96"/>
      <c r="L160" s="96"/>
      <c r="M160" s="77"/>
      <c r="N160" s="76"/>
    </row>
    <row r="161" spans="1:14" ht="15" customHeight="1" outlineLevel="1">
      <c r="A161" s="51" t="s">
        <v>946</v>
      </c>
      <c r="B161" s="80"/>
      <c r="D161" s="96"/>
      <c r="E161" s="96"/>
      <c r="F161" s="77"/>
      <c r="G161" s="76"/>
      <c r="H161"/>
      <c r="I161" s="68"/>
      <c r="K161" s="96"/>
      <c r="L161" s="96"/>
      <c r="M161" s="77"/>
      <c r="N161" s="76"/>
    </row>
    <row r="162" spans="1:14" ht="15" customHeight="1" outlineLevel="1">
      <c r="A162" s="51" t="s">
        <v>947</v>
      </c>
      <c r="B162" s="80"/>
      <c r="D162" s="96"/>
      <c r="E162" s="96"/>
      <c r="F162" s="77"/>
      <c r="G162" s="76"/>
      <c r="H162"/>
      <c r="I162" s="68"/>
      <c r="K162" s="96"/>
      <c r="L162" s="96"/>
      <c r="M162" s="77"/>
      <c r="N162" s="76"/>
    </row>
    <row r="163" spans="1:14" ht="15" customHeight="1" outlineLevel="1">
      <c r="A163" s="51" t="s">
        <v>948</v>
      </c>
      <c r="B163" s="80"/>
      <c r="D163" s="96"/>
      <c r="E163" s="96"/>
      <c r="F163" s="77"/>
      <c r="G163" s="76"/>
      <c r="H163"/>
      <c r="I163" s="68"/>
      <c r="K163" s="96"/>
      <c r="L163" s="96"/>
      <c r="M163" s="77"/>
      <c r="N163" s="76"/>
    </row>
    <row r="164" spans="1:14" ht="15" customHeight="1" outlineLevel="1">
      <c r="A164" s="51" t="s">
        <v>949</v>
      </c>
      <c r="B164" s="68"/>
      <c r="D164" s="96"/>
      <c r="E164" s="96"/>
      <c r="F164" s="77"/>
      <c r="G164" s="76"/>
      <c r="H164"/>
      <c r="I164" s="68"/>
      <c r="K164" s="96"/>
      <c r="L164" s="96"/>
      <c r="M164" s="77"/>
      <c r="N164" s="76"/>
    </row>
    <row r="165" spans="1:14" outlineLevel="1">
      <c r="A165" s="51" t="s">
        <v>950</v>
      </c>
      <c r="B165" s="81"/>
      <c r="C165" s="81"/>
      <c r="D165" s="81"/>
      <c r="E165" s="81"/>
      <c r="F165" s="77"/>
      <c r="G165" s="76"/>
      <c r="H165"/>
      <c r="I165" s="78"/>
      <c r="J165" s="68"/>
      <c r="K165" s="96"/>
      <c r="L165" s="96"/>
      <c r="M165" s="87"/>
      <c r="N165" s="76"/>
    </row>
    <row r="166" spans="1:14" ht="15" customHeight="1">
      <c r="A166" s="70"/>
      <c r="B166" s="136" t="s">
        <v>951</v>
      </c>
      <c r="C166" s="70" t="s">
        <v>794</v>
      </c>
      <c r="D166" s="70"/>
      <c r="E166" s="70"/>
      <c r="F166" s="73"/>
      <c r="G166" s="73"/>
      <c r="H166"/>
      <c r="I166" s="94"/>
      <c r="J166" s="65"/>
      <c r="K166" s="65"/>
      <c r="L166" s="65"/>
      <c r="M166" s="83"/>
      <c r="N166" s="83"/>
    </row>
    <row r="167" spans="1:14">
      <c r="A167" s="51" t="s">
        <v>952</v>
      </c>
      <c r="B167" s="51" t="s">
        <v>646</v>
      </c>
      <c r="C167" s="128" t="s">
        <v>1205</v>
      </c>
      <c r="D167"/>
      <c r="E167" s="49"/>
      <c r="F167" s="49"/>
      <c r="G167"/>
      <c r="H167"/>
      <c r="K167"/>
      <c r="L167" s="49"/>
      <c r="M167" s="49"/>
      <c r="N167"/>
    </row>
    <row r="168" spans="1:14" outlineLevel="1">
      <c r="A168" s="51" t="s">
        <v>953</v>
      </c>
      <c r="B168" s="120" t="s">
        <v>2644</v>
      </c>
      <c r="C168" s="126" t="s">
        <v>1205</v>
      </c>
      <c r="D168"/>
      <c r="E168" s="49"/>
      <c r="F168" s="49"/>
      <c r="G168"/>
      <c r="H168"/>
      <c r="K168"/>
      <c r="L168" s="49"/>
      <c r="M168" s="49"/>
      <c r="N168"/>
    </row>
    <row r="169" spans="1:14" outlineLevel="1">
      <c r="A169" s="51" t="s">
        <v>954</v>
      </c>
      <c r="D169"/>
      <c r="E169" s="49"/>
      <c r="F169" s="49"/>
      <c r="G169"/>
      <c r="H169"/>
      <c r="K169"/>
      <c r="L169" s="49"/>
      <c r="M169" s="49"/>
      <c r="N169"/>
    </row>
    <row r="170" spans="1:14" outlineLevel="1">
      <c r="A170" s="51" t="s">
        <v>955</v>
      </c>
      <c r="D170"/>
      <c r="E170" s="49"/>
      <c r="F170" s="49"/>
      <c r="G170"/>
      <c r="H170"/>
      <c r="K170"/>
      <c r="L170" s="49"/>
      <c r="M170" s="49"/>
      <c r="N170"/>
    </row>
    <row r="171" spans="1:14" outlineLevel="1">
      <c r="A171" s="51" t="s">
        <v>956</v>
      </c>
      <c r="D171"/>
      <c r="E171" s="49"/>
      <c r="F171" s="49"/>
      <c r="G171"/>
      <c r="H171"/>
      <c r="K171"/>
      <c r="L171" s="49"/>
      <c r="M171" s="49"/>
      <c r="N171"/>
    </row>
    <row r="172" spans="1:14">
      <c r="A172" s="70"/>
      <c r="B172" s="71" t="s">
        <v>957</v>
      </c>
      <c r="C172" s="70" t="s">
        <v>794</v>
      </c>
      <c r="D172" s="70"/>
      <c r="E172" s="70"/>
      <c r="F172" s="73"/>
      <c r="G172" s="73"/>
      <c r="H172"/>
      <c r="I172" s="94"/>
      <c r="J172" s="65"/>
      <c r="K172" s="65"/>
      <c r="L172" s="65"/>
      <c r="M172" s="83"/>
      <c r="N172" s="83"/>
    </row>
    <row r="173" spans="1:14" ht="15" customHeight="1">
      <c r="A173" s="51" t="s">
        <v>958</v>
      </c>
      <c r="B173" s="51" t="s">
        <v>959</v>
      </c>
      <c r="C173" s="128" t="s">
        <v>1205</v>
      </c>
      <c r="D173"/>
      <c r="E173"/>
      <c r="F173"/>
      <c r="G173"/>
      <c r="H173"/>
      <c r="K173"/>
      <c r="L173"/>
      <c r="M173"/>
      <c r="N173"/>
    </row>
    <row r="174" spans="1:14" outlineLevel="1">
      <c r="A174" s="51" t="s">
        <v>960</v>
      </c>
      <c r="D174"/>
      <c r="E174"/>
      <c r="F174"/>
      <c r="G174"/>
      <c r="H174"/>
      <c r="K174"/>
      <c r="L174"/>
      <c r="M174"/>
      <c r="N174"/>
    </row>
    <row r="175" spans="1:14" outlineLevel="1">
      <c r="A175" s="51" t="s">
        <v>961</v>
      </c>
      <c r="D175"/>
      <c r="E175"/>
      <c r="F175"/>
      <c r="G175"/>
      <c r="H175"/>
      <c r="K175"/>
      <c r="L175"/>
      <c r="M175"/>
      <c r="N175"/>
    </row>
    <row r="176" spans="1:14" outlineLevel="1">
      <c r="A176" s="51" t="s">
        <v>962</v>
      </c>
      <c r="D176"/>
      <c r="E176"/>
      <c r="F176"/>
      <c r="G176"/>
      <c r="H176"/>
      <c r="K176"/>
      <c r="L176"/>
      <c r="M176"/>
      <c r="N176"/>
    </row>
    <row r="177" spans="1:14" outlineLevel="1">
      <c r="A177" s="51" t="s">
        <v>963</v>
      </c>
      <c r="D177"/>
      <c r="E177"/>
      <c r="F177"/>
      <c r="G177"/>
      <c r="H177"/>
      <c r="K177"/>
      <c r="L177"/>
      <c r="M177"/>
      <c r="N177"/>
    </row>
    <row r="178" spans="1:14" outlineLevel="1">
      <c r="A178" s="51" t="s">
        <v>964</v>
      </c>
    </row>
    <row r="179" spans="1:14" outlineLevel="1">
      <c r="A179" s="51" t="s">
        <v>965</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&amp;C_x000D_&amp;1#&amp;"Calibri"&amp;10&amp;K000000 Restricted - External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57"/>
  <sheetViews>
    <sheetView topLeftCell="A12" zoomScale="80" zoomScaleNormal="80" workbookViewId="0"/>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c r="A1" s="48" t="s">
        <v>966</v>
      </c>
      <c r="B1" s="48"/>
      <c r="C1" s="49"/>
      <c r="D1" s="49"/>
      <c r="E1" s="49"/>
      <c r="F1" s="214" t="s">
        <v>2976</v>
      </c>
    </row>
    <row r="2" spans="1:7" ht="15.75" thickBot="1">
      <c r="A2" s="49"/>
      <c r="B2" s="49"/>
      <c r="C2" s="49"/>
      <c r="D2" s="49"/>
      <c r="E2" s="49"/>
      <c r="F2" s="49"/>
    </row>
    <row r="3" spans="1:7" ht="19.5" thickBot="1">
      <c r="A3" s="52"/>
      <c r="B3" s="53" t="s">
        <v>71</v>
      </c>
      <c r="C3" s="54" t="s">
        <v>1205</v>
      </c>
      <c r="D3" s="52"/>
      <c r="E3" s="52"/>
      <c r="F3" s="52"/>
      <c r="G3" s="52"/>
    </row>
    <row r="4" spans="1:7" ht="15.75" thickBot="1"/>
    <row r="5" spans="1:7" ht="19.5" thickBot="1">
      <c r="A5" s="55"/>
      <c r="B5" s="97" t="s">
        <v>967</v>
      </c>
      <c r="C5" s="55"/>
      <c r="E5" s="57"/>
      <c r="F5" s="57"/>
    </row>
    <row r="6" spans="1:7" ht="15.75" thickBot="1">
      <c r="B6" s="98" t="s">
        <v>968</v>
      </c>
    </row>
    <row r="7" spans="1:7">
      <c r="B7" s="61"/>
    </row>
    <row r="8" spans="1:7" ht="37.5">
      <c r="A8" s="62" t="s">
        <v>79</v>
      </c>
      <c r="B8" s="62" t="s">
        <v>968</v>
      </c>
      <c r="C8" s="63"/>
      <c r="D8" s="63"/>
      <c r="E8" s="63"/>
      <c r="F8" s="63"/>
      <c r="G8" s="64"/>
    </row>
    <row r="9" spans="1:7" ht="15" customHeight="1">
      <c r="A9" s="70"/>
      <c r="B9" s="71" t="s">
        <v>782</v>
      </c>
      <c r="C9" s="70" t="s">
        <v>969</v>
      </c>
      <c r="D9" s="70"/>
      <c r="E9" s="72"/>
      <c r="F9" s="70"/>
      <c r="G9" s="73"/>
    </row>
    <row r="10" spans="1:7">
      <c r="A10" s="51" t="s">
        <v>970</v>
      </c>
      <c r="B10" s="51" t="s">
        <v>971</v>
      </c>
      <c r="C10" s="132" t="s">
        <v>1205</v>
      </c>
    </row>
    <row r="11" spans="1:7" outlineLevel="1">
      <c r="A11" s="51" t="s">
        <v>972</v>
      </c>
      <c r="B11" s="66" t="s">
        <v>475</v>
      </c>
      <c r="C11" s="132"/>
    </row>
    <row r="12" spans="1:7" outlineLevel="1">
      <c r="A12" s="51" t="s">
        <v>973</v>
      </c>
      <c r="B12" s="66" t="s">
        <v>477</v>
      </c>
      <c r="C12" s="132"/>
    </row>
    <row r="13" spans="1:7" outlineLevel="1">
      <c r="A13" s="51" t="s">
        <v>974</v>
      </c>
      <c r="B13" s="66"/>
    </row>
    <row r="14" spans="1:7" outlineLevel="1">
      <c r="A14" s="51" t="s">
        <v>975</v>
      </c>
      <c r="B14" s="66"/>
    </row>
    <row r="15" spans="1:7" outlineLevel="1">
      <c r="A15" s="51" t="s">
        <v>976</v>
      </c>
      <c r="B15" s="66"/>
    </row>
    <row r="16" spans="1:7" outlineLevel="1">
      <c r="A16" s="51" t="s">
        <v>977</v>
      </c>
      <c r="B16" s="66"/>
    </row>
    <row r="17" spans="1:7" ht="15" customHeight="1">
      <c r="A17" s="70"/>
      <c r="B17" s="71" t="s">
        <v>978</v>
      </c>
      <c r="C17" s="70" t="s">
        <v>979</v>
      </c>
      <c r="D17" s="70"/>
      <c r="E17" s="72"/>
      <c r="F17" s="73"/>
      <c r="G17" s="73"/>
    </row>
    <row r="18" spans="1:7">
      <c r="A18" s="51" t="s">
        <v>980</v>
      </c>
      <c r="B18" s="51" t="s">
        <v>484</v>
      </c>
      <c r="C18" s="128" t="s">
        <v>1205</v>
      </c>
    </row>
    <row r="19" spans="1:7" outlineLevel="1">
      <c r="A19" s="51" t="s">
        <v>981</v>
      </c>
      <c r="C19" s="128"/>
    </row>
    <row r="20" spans="1:7" outlineLevel="1">
      <c r="A20" s="51" t="s">
        <v>982</v>
      </c>
      <c r="C20" s="128"/>
    </row>
    <row r="21" spans="1:7" outlineLevel="1">
      <c r="A21" s="51" t="s">
        <v>983</v>
      </c>
      <c r="C21" s="128"/>
    </row>
    <row r="22" spans="1:7" outlineLevel="1">
      <c r="A22" s="51" t="s">
        <v>984</v>
      </c>
      <c r="C22" s="128"/>
    </row>
    <row r="23" spans="1:7" outlineLevel="1">
      <c r="A23" s="51" t="s">
        <v>985</v>
      </c>
      <c r="C23" s="128"/>
    </row>
    <row r="24" spans="1:7" outlineLevel="1">
      <c r="A24" s="51" t="s">
        <v>986</v>
      </c>
      <c r="C24" s="128"/>
    </row>
    <row r="25" spans="1:7" ht="15" customHeight="1">
      <c r="A25" s="70"/>
      <c r="B25" s="71" t="s">
        <v>987</v>
      </c>
      <c r="C25" s="70" t="s">
        <v>979</v>
      </c>
      <c r="D25" s="70"/>
      <c r="E25" s="72"/>
      <c r="F25" s="73"/>
      <c r="G25" s="73"/>
    </row>
    <row r="26" spans="1:7">
      <c r="A26" s="51" t="s">
        <v>988</v>
      </c>
      <c r="B26" s="93" t="s">
        <v>493</v>
      </c>
      <c r="C26" s="128">
        <f>SUM(C27:C53)</f>
        <v>0</v>
      </c>
      <c r="D26" s="93"/>
      <c r="F26" s="93"/>
      <c r="G26" s="51"/>
    </row>
    <row r="27" spans="1:7">
      <c r="A27" s="51" t="s">
        <v>989</v>
      </c>
      <c r="B27" s="51" t="s">
        <v>495</v>
      </c>
      <c r="C27" s="128" t="s">
        <v>1205</v>
      </c>
      <c r="D27" s="93"/>
      <c r="F27" s="93"/>
      <c r="G27" s="51"/>
    </row>
    <row r="28" spans="1:7">
      <c r="A28" s="51" t="s">
        <v>990</v>
      </c>
      <c r="B28" s="51" t="s">
        <v>497</v>
      </c>
      <c r="C28" s="128" t="s">
        <v>1205</v>
      </c>
      <c r="D28" s="93"/>
      <c r="F28" s="93"/>
      <c r="G28" s="51"/>
    </row>
    <row r="29" spans="1:7">
      <c r="A29" s="51" t="s">
        <v>991</v>
      </c>
      <c r="B29" s="51" t="s">
        <v>499</v>
      </c>
      <c r="C29" s="128" t="s">
        <v>1205</v>
      </c>
      <c r="D29" s="93"/>
      <c r="F29" s="93"/>
      <c r="G29" s="51"/>
    </row>
    <row r="30" spans="1:7">
      <c r="A30" s="51" t="s">
        <v>992</v>
      </c>
      <c r="B30" s="51" t="s">
        <v>501</v>
      </c>
      <c r="C30" s="128" t="s">
        <v>1205</v>
      </c>
      <c r="D30" s="93"/>
      <c r="F30" s="93"/>
      <c r="G30" s="51"/>
    </row>
    <row r="31" spans="1:7">
      <c r="A31" s="51" t="s">
        <v>993</v>
      </c>
      <c r="B31" s="51" t="s">
        <v>503</v>
      </c>
      <c r="C31" s="128" t="s">
        <v>1205</v>
      </c>
      <c r="D31" s="93"/>
      <c r="F31" s="93"/>
      <c r="G31" s="51"/>
    </row>
    <row r="32" spans="1:7">
      <c r="A32" s="51" t="s">
        <v>994</v>
      </c>
      <c r="B32" s="51" t="s">
        <v>2273</v>
      </c>
      <c r="C32" s="128" t="s">
        <v>1205</v>
      </c>
      <c r="D32" s="93"/>
      <c r="F32" s="93"/>
      <c r="G32" s="51"/>
    </row>
    <row r="33" spans="1:7">
      <c r="A33" s="51" t="s">
        <v>995</v>
      </c>
      <c r="B33" s="51" t="s">
        <v>506</v>
      </c>
      <c r="C33" s="128" t="s">
        <v>1205</v>
      </c>
      <c r="D33" s="93"/>
      <c r="F33" s="93"/>
      <c r="G33" s="51"/>
    </row>
    <row r="34" spans="1:7">
      <c r="A34" s="51" t="s">
        <v>996</v>
      </c>
      <c r="B34" s="51" t="s">
        <v>508</v>
      </c>
      <c r="C34" s="128" t="s">
        <v>1205</v>
      </c>
      <c r="D34" s="93"/>
      <c r="F34" s="93"/>
      <c r="G34" s="51"/>
    </row>
    <row r="35" spans="1:7">
      <c r="A35" s="51" t="s">
        <v>997</v>
      </c>
      <c r="B35" s="51" t="s">
        <v>510</v>
      </c>
      <c r="C35" s="128" t="s">
        <v>1205</v>
      </c>
      <c r="D35" s="93"/>
      <c r="F35" s="93"/>
      <c r="G35" s="51"/>
    </row>
    <row r="36" spans="1:7">
      <c r="A36" s="51" t="s">
        <v>998</v>
      </c>
      <c r="B36" s="51" t="s">
        <v>512</v>
      </c>
      <c r="C36" s="128" t="s">
        <v>1205</v>
      </c>
      <c r="D36" s="93"/>
      <c r="F36" s="93"/>
      <c r="G36" s="51"/>
    </row>
    <row r="37" spans="1:7">
      <c r="A37" s="51" t="s">
        <v>999</v>
      </c>
      <c r="B37" s="51" t="s">
        <v>514</v>
      </c>
      <c r="C37" s="128" t="s">
        <v>1205</v>
      </c>
      <c r="D37" s="93"/>
      <c r="F37" s="93"/>
      <c r="G37" s="51"/>
    </row>
    <row r="38" spans="1:7">
      <c r="A38" s="51" t="s">
        <v>1000</v>
      </c>
      <c r="B38" s="51" t="s">
        <v>516</v>
      </c>
      <c r="C38" s="128" t="s">
        <v>1205</v>
      </c>
      <c r="D38" s="93"/>
      <c r="F38" s="93"/>
      <c r="G38" s="51"/>
    </row>
    <row r="39" spans="1:7">
      <c r="A39" s="51" t="s">
        <v>1001</v>
      </c>
      <c r="B39" s="51" t="s">
        <v>518</v>
      </c>
      <c r="C39" s="128" t="s">
        <v>1205</v>
      </c>
      <c r="D39" s="93"/>
      <c r="F39" s="93"/>
      <c r="G39" s="51"/>
    </row>
    <row r="40" spans="1:7">
      <c r="A40" s="51" t="s">
        <v>1002</v>
      </c>
      <c r="B40" s="51" t="s">
        <v>520</v>
      </c>
      <c r="C40" s="128" t="s">
        <v>1205</v>
      </c>
      <c r="D40" s="93"/>
      <c r="F40" s="93"/>
      <c r="G40" s="51"/>
    </row>
    <row r="41" spans="1:7">
      <c r="A41" s="51" t="s">
        <v>1003</v>
      </c>
      <c r="B41" s="51" t="s">
        <v>522</v>
      </c>
      <c r="C41" s="128" t="s">
        <v>1205</v>
      </c>
      <c r="D41" s="93"/>
      <c r="F41" s="93"/>
      <c r="G41" s="51"/>
    </row>
    <row r="42" spans="1:7">
      <c r="A42" s="51" t="s">
        <v>1004</v>
      </c>
      <c r="B42" s="51" t="s">
        <v>3</v>
      </c>
      <c r="C42" s="128" t="s">
        <v>1205</v>
      </c>
      <c r="D42" s="93"/>
      <c r="F42" s="93"/>
      <c r="G42" s="51"/>
    </row>
    <row r="43" spans="1:7">
      <c r="A43" s="51" t="s">
        <v>1005</v>
      </c>
      <c r="B43" s="51" t="s">
        <v>525</v>
      </c>
      <c r="C43" s="128" t="s">
        <v>1205</v>
      </c>
      <c r="D43" s="93"/>
      <c r="F43" s="93"/>
      <c r="G43" s="51"/>
    </row>
    <row r="44" spans="1:7">
      <c r="A44" s="51" t="s">
        <v>1006</v>
      </c>
      <c r="B44" s="51" t="s">
        <v>527</v>
      </c>
      <c r="C44" s="128" t="s">
        <v>1205</v>
      </c>
      <c r="D44" s="93"/>
      <c r="F44" s="93"/>
      <c r="G44" s="51"/>
    </row>
    <row r="45" spans="1:7">
      <c r="A45" s="51" t="s">
        <v>1007</v>
      </c>
      <c r="B45" s="51" t="s">
        <v>529</v>
      </c>
      <c r="C45" s="128" t="s">
        <v>1205</v>
      </c>
      <c r="D45" s="93"/>
      <c r="F45" s="93"/>
      <c r="G45" s="51"/>
    </row>
    <row r="46" spans="1:7">
      <c r="A46" s="51" t="s">
        <v>1008</v>
      </c>
      <c r="B46" s="51" t="s">
        <v>531</v>
      </c>
      <c r="C46" s="128" t="s">
        <v>1205</v>
      </c>
      <c r="D46" s="93"/>
      <c r="F46" s="93"/>
      <c r="G46" s="51"/>
    </row>
    <row r="47" spans="1:7">
      <c r="A47" s="51" t="s">
        <v>1009</v>
      </c>
      <c r="B47" s="51" t="s">
        <v>533</v>
      </c>
      <c r="C47" s="128" t="s">
        <v>1205</v>
      </c>
      <c r="D47" s="93"/>
      <c r="F47" s="93"/>
      <c r="G47" s="51"/>
    </row>
    <row r="48" spans="1:7">
      <c r="A48" s="51" t="s">
        <v>1010</v>
      </c>
      <c r="B48" s="51" t="s">
        <v>535</v>
      </c>
      <c r="C48" s="128" t="s">
        <v>1205</v>
      </c>
      <c r="D48" s="93"/>
      <c r="F48" s="93"/>
      <c r="G48" s="51"/>
    </row>
    <row r="49" spans="1:7">
      <c r="A49" s="51" t="s">
        <v>1011</v>
      </c>
      <c r="B49" s="51" t="s">
        <v>537</v>
      </c>
      <c r="C49" s="128" t="s">
        <v>1205</v>
      </c>
      <c r="D49" s="93"/>
      <c r="F49" s="93"/>
      <c r="G49" s="51"/>
    </row>
    <row r="50" spans="1:7">
      <c r="A50" s="51" t="s">
        <v>1012</v>
      </c>
      <c r="B50" s="51" t="s">
        <v>539</v>
      </c>
      <c r="C50" s="128" t="s">
        <v>1205</v>
      </c>
      <c r="D50" s="93"/>
      <c r="F50" s="93"/>
      <c r="G50" s="51"/>
    </row>
    <row r="51" spans="1:7">
      <c r="A51" s="51" t="s">
        <v>1013</v>
      </c>
      <c r="B51" s="51" t="s">
        <v>541</v>
      </c>
      <c r="C51" s="128" t="s">
        <v>1205</v>
      </c>
      <c r="D51" s="93"/>
      <c r="F51" s="93"/>
      <c r="G51" s="51"/>
    </row>
    <row r="52" spans="1:7">
      <c r="A52" s="51" t="s">
        <v>1014</v>
      </c>
      <c r="B52" s="51" t="s">
        <v>543</v>
      </c>
      <c r="C52" s="128" t="s">
        <v>1205</v>
      </c>
      <c r="D52" s="93"/>
      <c r="F52" s="93"/>
      <c r="G52" s="51"/>
    </row>
    <row r="53" spans="1:7">
      <c r="A53" s="51" t="s">
        <v>1015</v>
      </c>
      <c r="B53" s="51" t="s">
        <v>6</v>
      </c>
      <c r="C53" s="128" t="s">
        <v>1205</v>
      </c>
      <c r="D53" s="93"/>
      <c r="F53" s="93"/>
      <c r="G53" s="51"/>
    </row>
    <row r="54" spans="1:7">
      <c r="A54" s="51" t="s">
        <v>1016</v>
      </c>
      <c r="B54" s="93" t="s">
        <v>308</v>
      </c>
      <c r="C54" s="130">
        <f>SUM(C55:C57)</f>
        <v>0</v>
      </c>
      <c r="D54" s="93"/>
      <c r="F54" s="93"/>
      <c r="G54" s="51"/>
    </row>
    <row r="55" spans="1:7">
      <c r="A55" s="51" t="s">
        <v>1017</v>
      </c>
      <c r="B55" s="51" t="s">
        <v>549</v>
      </c>
      <c r="C55" s="128" t="s">
        <v>1205</v>
      </c>
      <c r="D55" s="93"/>
      <c r="F55" s="93"/>
      <c r="G55" s="51"/>
    </row>
    <row r="56" spans="1:7">
      <c r="A56" s="51" t="s">
        <v>1018</v>
      </c>
      <c r="B56" s="51" t="s">
        <v>551</v>
      </c>
      <c r="C56" s="128" t="s">
        <v>1205</v>
      </c>
      <c r="D56" s="93"/>
      <c r="F56" s="93"/>
      <c r="G56" s="51"/>
    </row>
    <row r="57" spans="1:7">
      <c r="A57" s="51" t="s">
        <v>1019</v>
      </c>
      <c r="B57" s="51" t="s">
        <v>2</v>
      </c>
      <c r="C57" s="128" t="s">
        <v>1205</v>
      </c>
      <c r="D57" s="93"/>
      <c r="F57" s="93"/>
      <c r="G57" s="51"/>
    </row>
    <row r="58" spans="1:7">
      <c r="A58" s="51" t="s">
        <v>1020</v>
      </c>
      <c r="B58" s="93" t="s">
        <v>138</v>
      </c>
      <c r="C58" s="130">
        <f>SUM(C59:C69)</f>
        <v>0</v>
      </c>
      <c r="D58" s="93"/>
      <c r="F58" s="93"/>
      <c r="G58" s="51"/>
    </row>
    <row r="59" spans="1:7">
      <c r="A59" s="51" t="s">
        <v>1021</v>
      </c>
      <c r="B59" s="68" t="s">
        <v>310</v>
      </c>
      <c r="C59" s="128" t="s">
        <v>1205</v>
      </c>
      <c r="D59" s="93"/>
      <c r="F59" s="93"/>
      <c r="G59" s="51"/>
    </row>
    <row r="60" spans="1:7">
      <c r="A60" s="51" t="s">
        <v>1022</v>
      </c>
      <c r="B60" s="51" t="s">
        <v>546</v>
      </c>
      <c r="C60" s="128" t="s">
        <v>1205</v>
      </c>
      <c r="D60" s="93"/>
      <c r="F60" s="93"/>
      <c r="G60" s="51"/>
    </row>
    <row r="61" spans="1:7">
      <c r="A61" s="51" t="s">
        <v>1023</v>
      </c>
      <c r="B61" s="68" t="s">
        <v>312</v>
      </c>
      <c r="C61" s="128" t="s">
        <v>1205</v>
      </c>
      <c r="D61" s="93"/>
      <c r="F61" s="93"/>
      <c r="G61" s="51"/>
    </row>
    <row r="62" spans="1:7">
      <c r="A62" s="51" t="s">
        <v>1024</v>
      </c>
      <c r="B62" s="68" t="s">
        <v>314</v>
      </c>
      <c r="C62" s="128" t="s">
        <v>1205</v>
      </c>
      <c r="D62" s="93"/>
      <c r="F62" s="93"/>
      <c r="G62" s="51"/>
    </row>
    <row r="63" spans="1:7">
      <c r="A63" s="51" t="s">
        <v>1025</v>
      </c>
      <c r="B63" s="68" t="s">
        <v>12</v>
      </c>
      <c r="C63" s="128" t="s">
        <v>1205</v>
      </c>
      <c r="D63" s="93"/>
      <c r="F63" s="93"/>
      <c r="G63" s="51"/>
    </row>
    <row r="64" spans="1:7">
      <c r="A64" s="51" t="s">
        <v>1026</v>
      </c>
      <c r="B64" s="68" t="s">
        <v>317</v>
      </c>
      <c r="C64" s="128" t="s">
        <v>1205</v>
      </c>
      <c r="D64" s="93"/>
      <c r="F64" s="93"/>
      <c r="G64" s="51"/>
    </row>
    <row r="65" spans="1:7">
      <c r="A65" s="51" t="s">
        <v>1027</v>
      </c>
      <c r="B65" s="68" t="s">
        <v>319</v>
      </c>
      <c r="C65" s="128" t="s">
        <v>1205</v>
      </c>
      <c r="D65" s="93"/>
      <c r="F65" s="93"/>
      <c r="G65" s="51"/>
    </row>
    <row r="66" spans="1:7">
      <c r="A66" s="51" t="s">
        <v>1028</v>
      </c>
      <c r="B66" s="68" t="s">
        <v>321</v>
      </c>
      <c r="C66" s="128" t="s">
        <v>1205</v>
      </c>
      <c r="D66" s="93"/>
      <c r="F66" s="93"/>
      <c r="G66" s="51"/>
    </row>
    <row r="67" spans="1:7">
      <c r="A67" s="51" t="s">
        <v>1029</v>
      </c>
      <c r="B67" s="68" t="s">
        <v>323</v>
      </c>
      <c r="C67" s="128" t="s">
        <v>1205</v>
      </c>
      <c r="D67" s="93"/>
      <c r="F67" s="93"/>
      <c r="G67" s="51"/>
    </row>
    <row r="68" spans="1:7">
      <c r="A68" s="51" t="s">
        <v>1030</v>
      </c>
      <c r="B68" s="68" t="s">
        <v>325</v>
      </c>
      <c r="C68" s="128" t="s">
        <v>1205</v>
      </c>
      <c r="D68" s="93"/>
      <c r="F68" s="93"/>
      <c r="G68" s="51"/>
    </row>
    <row r="69" spans="1:7">
      <c r="A69" s="51" t="s">
        <v>1031</v>
      </c>
      <c r="B69" s="68" t="s">
        <v>138</v>
      </c>
      <c r="C69" s="128" t="s">
        <v>1205</v>
      </c>
      <c r="D69" s="93"/>
      <c r="F69" s="93"/>
      <c r="G69" s="51"/>
    </row>
    <row r="70" spans="1:7" outlineLevel="1">
      <c r="A70" s="51" t="s">
        <v>1032</v>
      </c>
      <c r="B70" s="80" t="s">
        <v>142</v>
      </c>
      <c r="C70" s="128"/>
      <c r="G70" s="51"/>
    </row>
    <row r="71" spans="1:7" outlineLevel="1">
      <c r="A71" s="51" t="s">
        <v>1033</v>
      </c>
      <c r="B71" s="80" t="s">
        <v>142</v>
      </c>
      <c r="C71" s="128"/>
      <c r="G71" s="51"/>
    </row>
    <row r="72" spans="1:7" outlineLevel="1">
      <c r="A72" s="51" t="s">
        <v>1034</v>
      </c>
      <c r="B72" s="80" t="s">
        <v>142</v>
      </c>
      <c r="C72" s="128"/>
      <c r="G72" s="51"/>
    </row>
    <row r="73" spans="1:7" outlineLevel="1">
      <c r="A73" s="51" t="s">
        <v>1035</v>
      </c>
      <c r="B73" s="80" t="s">
        <v>142</v>
      </c>
      <c r="C73" s="128"/>
      <c r="G73" s="51"/>
    </row>
    <row r="74" spans="1:7" outlineLevel="1">
      <c r="A74" s="51" t="s">
        <v>1036</v>
      </c>
      <c r="B74" s="80" t="s">
        <v>142</v>
      </c>
      <c r="C74" s="128"/>
      <c r="G74" s="51"/>
    </row>
    <row r="75" spans="1:7" outlineLevel="1">
      <c r="A75" s="51" t="s">
        <v>1037</v>
      </c>
      <c r="B75" s="80" t="s">
        <v>142</v>
      </c>
      <c r="C75" s="128"/>
      <c r="G75" s="51"/>
    </row>
    <row r="76" spans="1:7" outlineLevel="1">
      <c r="A76" s="51" t="s">
        <v>1038</v>
      </c>
      <c r="B76" s="80" t="s">
        <v>142</v>
      </c>
      <c r="C76" s="128"/>
      <c r="G76" s="51"/>
    </row>
    <row r="77" spans="1:7" outlineLevel="1">
      <c r="A77" s="51" t="s">
        <v>1039</v>
      </c>
      <c r="B77" s="80" t="s">
        <v>142</v>
      </c>
      <c r="C77" s="128"/>
      <c r="G77" s="51"/>
    </row>
    <row r="78" spans="1:7" outlineLevel="1">
      <c r="A78" s="51" t="s">
        <v>1040</v>
      </c>
      <c r="B78" s="80" t="s">
        <v>142</v>
      </c>
      <c r="C78" s="128"/>
      <c r="G78" s="51"/>
    </row>
    <row r="79" spans="1:7" outlineLevel="1">
      <c r="A79" s="51" t="s">
        <v>1041</v>
      </c>
      <c r="B79" s="80" t="s">
        <v>142</v>
      </c>
      <c r="C79" s="128"/>
      <c r="G79" s="51"/>
    </row>
    <row r="80" spans="1:7" ht="15" customHeight="1">
      <c r="A80" s="70"/>
      <c r="B80" s="71" t="s">
        <v>1042</v>
      </c>
      <c r="C80" s="70" t="s">
        <v>979</v>
      </c>
      <c r="D80" s="70"/>
      <c r="E80" s="72"/>
      <c r="F80" s="73"/>
      <c r="G80" s="73"/>
    </row>
    <row r="81" spans="1:7">
      <c r="A81" s="51" t="s">
        <v>1043</v>
      </c>
      <c r="B81" s="51" t="s">
        <v>607</v>
      </c>
      <c r="C81" s="128" t="s">
        <v>1205</v>
      </c>
      <c r="E81" s="49"/>
    </row>
    <row r="82" spans="1:7">
      <c r="A82" s="51" t="s">
        <v>1044</v>
      </c>
      <c r="B82" s="51" t="s">
        <v>609</v>
      </c>
      <c r="C82" s="128" t="s">
        <v>1205</v>
      </c>
      <c r="E82" s="49"/>
    </row>
    <row r="83" spans="1:7">
      <c r="A83" s="51" t="s">
        <v>1045</v>
      </c>
      <c r="B83" s="51" t="s">
        <v>138</v>
      </c>
      <c r="C83" s="128" t="s">
        <v>1205</v>
      </c>
      <c r="E83" s="49"/>
    </row>
    <row r="84" spans="1:7" outlineLevel="1">
      <c r="A84" s="51" t="s">
        <v>1046</v>
      </c>
      <c r="C84" s="128"/>
      <c r="E84" s="49"/>
    </row>
    <row r="85" spans="1:7" outlineLevel="1">
      <c r="A85" s="51" t="s">
        <v>1047</v>
      </c>
      <c r="C85" s="128"/>
      <c r="E85" s="49"/>
    </row>
    <row r="86" spans="1:7" outlineLevel="1">
      <c r="A86" s="51" t="s">
        <v>1048</v>
      </c>
      <c r="C86" s="128"/>
      <c r="E86" s="49"/>
    </row>
    <row r="87" spans="1:7" outlineLevel="1">
      <c r="A87" s="51" t="s">
        <v>1049</v>
      </c>
      <c r="C87" s="128"/>
      <c r="E87" s="49"/>
    </row>
    <row r="88" spans="1:7" outlineLevel="1">
      <c r="A88" s="51" t="s">
        <v>1050</v>
      </c>
      <c r="C88" s="128"/>
      <c r="E88" s="49"/>
    </row>
    <row r="89" spans="1:7" outlineLevel="1">
      <c r="A89" s="51" t="s">
        <v>1051</v>
      </c>
      <c r="C89" s="128"/>
      <c r="E89" s="49"/>
    </row>
    <row r="90" spans="1:7" ht="15" customHeight="1">
      <c r="A90" s="70"/>
      <c r="B90" s="71" t="s">
        <v>1052</v>
      </c>
      <c r="C90" s="70" t="s">
        <v>979</v>
      </c>
      <c r="D90" s="70"/>
      <c r="E90" s="72"/>
      <c r="F90" s="73"/>
      <c r="G90" s="73"/>
    </row>
    <row r="91" spans="1:7">
      <c r="A91" s="51" t="s">
        <v>1053</v>
      </c>
      <c r="B91" s="51" t="s">
        <v>619</v>
      </c>
      <c r="C91" s="128" t="s">
        <v>1205</v>
      </c>
      <c r="E91" s="49"/>
    </row>
    <row r="92" spans="1:7">
      <c r="A92" s="51" t="s">
        <v>1054</v>
      </c>
      <c r="B92" s="51" t="s">
        <v>621</v>
      </c>
      <c r="C92" s="128" t="s">
        <v>1205</v>
      </c>
      <c r="E92" s="49"/>
    </row>
    <row r="93" spans="1:7">
      <c r="A93" s="51" t="s">
        <v>1055</v>
      </c>
      <c r="B93" s="51" t="s">
        <v>138</v>
      </c>
      <c r="C93" s="128" t="s">
        <v>1205</v>
      </c>
      <c r="E93" s="49"/>
    </row>
    <row r="94" spans="1:7" outlineLevel="1">
      <c r="A94" s="51" t="s">
        <v>1056</v>
      </c>
      <c r="C94" s="128"/>
      <c r="E94" s="49"/>
    </row>
    <row r="95" spans="1:7" outlineLevel="1">
      <c r="A95" s="51" t="s">
        <v>1057</v>
      </c>
      <c r="C95" s="128"/>
      <c r="E95" s="49"/>
    </row>
    <row r="96" spans="1:7" outlineLevel="1">
      <c r="A96" s="51" t="s">
        <v>1058</v>
      </c>
      <c r="C96" s="128"/>
      <c r="E96" s="49"/>
    </row>
    <row r="97" spans="1:7" outlineLevel="1">
      <c r="A97" s="51" t="s">
        <v>1059</v>
      </c>
      <c r="C97" s="128"/>
      <c r="E97" s="49"/>
    </row>
    <row r="98" spans="1:7" outlineLevel="1">
      <c r="A98" s="51" t="s">
        <v>1060</v>
      </c>
      <c r="C98" s="128"/>
      <c r="E98" s="49"/>
    </row>
    <row r="99" spans="1:7" outlineLevel="1">
      <c r="A99" s="51" t="s">
        <v>1061</v>
      </c>
      <c r="C99" s="128"/>
      <c r="E99" s="49"/>
    </row>
    <row r="100" spans="1:7" ht="15" customHeight="1">
      <c r="A100" s="70"/>
      <c r="B100" s="71" t="s">
        <v>1062</v>
      </c>
      <c r="C100" s="70" t="s">
        <v>979</v>
      </c>
      <c r="D100" s="70"/>
      <c r="E100" s="72"/>
      <c r="F100" s="73"/>
      <c r="G100" s="73"/>
    </row>
    <row r="101" spans="1:7">
      <c r="A101" s="51" t="s">
        <v>1063</v>
      </c>
      <c r="B101" s="47" t="s">
        <v>631</v>
      </c>
      <c r="C101" s="128" t="s">
        <v>1205</v>
      </c>
      <c r="E101" s="49"/>
    </row>
    <row r="102" spans="1:7">
      <c r="A102" s="51" t="s">
        <v>1064</v>
      </c>
      <c r="B102" s="47" t="s">
        <v>633</v>
      </c>
      <c r="C102" s="128" t="s">
        <v>1205</v>
      </c>
      <c r="E102" s="49"/>
    </row>
    <row r="103" spans="1:7">
      <c r="A103" s="51" t="s">
        <v>1065</v>
      </c>
      <c r="B103" s="47" t="s">
        <v>635</v>
      </c>
      <c r="C103" s="128" t="s">
        <v>1205</v>
      </c>
    </row>
    <row r="104" spans="1:7">
      <c r="A104" s="51" t="s">
        <v>1066</v>
      </c>
      <c r="B104" s="47" t="s">
        <v>637</v>
      </c>
      <c r="C104" s="128" t="s">
        <v>1205</v>
      </c>
    </row>
    <row r="105" spans="1:7">
      <c r="A105" s="51" t="s">
        <v>1067</v>
      </c>
      <c r="B105" s="47" t="s">
        <v>639</v>
      </c>
      <c r="C105" s="128" t="s">
        <v>1205</v>
      </c>
    </row>
    <row r="106" spans="1:7" outlineLevel="1">
      <c r="A106" s="51" t="s">
        <v>1068</v>
      </c>
      <c r="B106" s="47"/>
      <c r="C106" s="128"/>
    </row>
    <row r="107" spans="1:7" outlineLevel="1">
      <c r="A107" s="51" t="s">
        <v>1069</v>
      </c>
      <c r="B107" s="47"/>
      <c r="C107" s="128"/>
    </row>
    <row r="108" spans="1:7" outlineLevel="1">
      <c r="A108" s="51" t="s">
        <v>1070</v>
      </c>
      <c r="B108" s="47"/>
      <c r="C108" s="128"/>
    </row>
    <row r="109" spans="1:7" outlineLevel="1">
      <c r="A109" s="51" t="s">
        <v>1071</v>
      </c>
      <c r="B109" s="47"/>
      <c r="C109" s="128"/>
    </row>
    <row r="110" spans="1:7" ht="15" customHeight="1">
      <c r="A110" s="70"/>
      <c r="B110" s="70" t="s">
        <v>1072</v>
      </c>
      <c r="C110" s="70" t="s">
        <v>979</v>
      </c>
      <c r="D110" s="70"/>
      <c r="E110" s="72"/>
      <c r="F110" s="73"/>
      <c r="G110" s="73"/>
    </row>
    <row r="111" spans="1:7">
      <c r="A111" s="51" t="s">
        <v>1073</v>
      </c>
      <c r="B111" s="51" t="s">
        <v>646</v>
      </c>
      <c r="C111" s="128" t="s">
        <v>1205</v>
      </c>
      <c r="E111" s="49"/>
    </row>
    <row r="112" spans="1:7" outlineLevel="1">
      <c r="A112" s="51" t="s">
        <v>1074</v>
      </c>
      <c r="B112" s="120" t="s">
        <v>2644</v>
      </c>
      <c r="C112" s="126" t="s">
        <v>1205</v>
      </c>
      <c r="E112" s="49"/>
    </row>
    <row r="113" spans="1:7" outlineLevel="1">
      <c r="A113" s="51" t="s">
        <v>1075</v>
      </c>
      <c r="C113" s="128"/>
      <c r="E113" s="49"/>
    </row>
    <row r="114" spans="1:7" outlineLevel="1">
      <c r="A114" s="51" t="s">
        <v>1076</v>
      </c>
      <c r="C114" s="128"/>
      <c r="E114" s="49"/>
    </row>
    <row r="115" spans="1:7" outlineLevel="1">
      <c r="A115" s="51" t="s">
        <v>1077</v>
      </c>
      <c r="C115" s="128"/>
      <c r="E115" s="49"/>
    </row>
    <row r="116" spans="1:7" ht="15" customHeight="1">
      <c r="A116" s="70"/>
      <c r="B116" s="71" t="s">
        <v>1078</v>
      </c>
      <c r="C116" s="70" t="s">
        <v>651</v>
      </c>
      <c r="D116" s="70" t="s">
        <v>652</v>
      </c>
      <c r="E116" s="72"/>
      <c r="F116" s="70" t="s">
        <v>979</v>
      </c>
      <c r="G116" s="70" t="s">
        <v>653</v>
      </c>
    </row>
    <row r="117" spans="1:7">
      <c r="A117" s="51" t="s">
        <v>1079</v>
      </c>
      <c r="B117" s="68" t="s">
        <v>655</v>
      </c>
      <c r="C117" s="131" t="s">
        <v>1205</v>
      </c>
      <c r="D117" s="65"/>
      <c r="E117" s="65"/>
      <c r="F117" s="83"/>
      <c r="G117" s="83"/>
    </row>
    <row r="118" spans="1:7">
      <c r="A118" s="65"/>
      <c r="B118" s="94"/>
      <c r="C118" s="65"/>
      <c r="D118" s="65"/>
      <c r="E118" s="65"/>
      <c r="F118" s="83"/>
      <c r="G118" s="83"/>
    </row>
    <row r="119" spans="1:7">
      <c r="B119" s="68" t="s">
        <v>656</v>
      </c>
      <c r="C119" s="65"/>
      <c r="D119" s="65"/>
      <c r="E119" s="65"/>
      <c r="F119" s="83"/>
      <c r="G119" s="83"/>
    </row>
    <row r="120" spans="1:7">
      <c r="A120" s="51" t="s">
        <v>1080</v>
      </c>
      <c r="B120" s="68" t="s">
        <v>574</v>
      </c>
      <c r="C120" s="131" t="s">
        <v>1205</v>
      </c>
      <c r="D120" s="132" t="s">
        <v>1205</v>
      </c>
      <c r="E120" s="65"/>
      <c r="F120" s="138" t="str">
        <f t="shared" ref="F120:F143" si="0">IF($C$144=0,"",IF(C120="[for completion]","",C120/$C$144))</f>
        <v/>
      </c>
      <c r="G120" s="138" t="str">
        <f t="shared" ref="G120:G143" si="1">IF($D$144=0,"",IF(D120="[for completion]","",D120/$D$144))</f>
        <v/>
      </c>
    </row>
    <row r="121" spans="1:7">
      <c r="A121" s="51" t="s">
        <v>1081</v>
      </c>
      <c r="B121" s="68" t="s">
        <v>574</v>
      </c>
      <c r="C121" s="131" t="s">
        <v>1205</v>
      </c>
      <c r="D121" s="132" t="s">
        <v>1205</v>
      </c>
      <c r="E121" s="65"/>
      <c r="F121" s="138" t="str">
        <f t="shared" si="0"/>
        <v/>
      </c>
      <c r="G121" s="138" t="str">
        <f t="shared" si="1"/>
        <v/>
      </c>
    </row>
    <row r="122" spans="1:7">
      <c r="A122" s="51" t="s">
        <v>1082</v>
      </c>
      <c r="B122" s="68" t="s">
        <v>574</v>
      </c>
      <c r="C122" s="131" t="s">
        <v>1205</v>
      </c>
      <c r="D122" s="132" t="s">
        <v>1205</v>
      </c>
      <c r="E122" s="65"/>
      <c r="F122" s="138" t="str">
        <f t="shared" si="0"/>
        <v/>
      </c>
      <c r="G122" s="138" t="str">
        <f t="shared" si="1"/>
        <v/>
      </c>
    </row>
    <row r="123" spans="1:7">
      <c r="A123" s="51" t="s">
        <v>1083</v>
      </c>
      <c r="B123" s="68" t="s">
        <v>574</v>
      </c>
      <c r="C123" s="131" t="s">
        <v>1205</v>
      </c>
      <c r="D123" s="132" t="s">
        <v>1205</v>
      </c>
      <c r="E123" s="65"/>
      <c r="F123" s="138" t="str">
        <f t="shared" si="0"/>
        <v/>
      </c>
      <c r="G123" s="138" t="str">
        <f t="shared" si="1"/>
        <v/>
      </c>
    </row>
    <row r="124" spans="1:7">
      <c r="A124" s="51" t="s">
        <v>1084</v>
      </c>
      <c r="B124" s="68" t="s">
        <v>574</v>
      </c>
      <c r="C124" s="131" t="s">
        <v>1205</v>
      </c>
      <c r="D124" s="132" t="s">
        <v>1205</v>
      </c>
      <c r="E124" s="65"/>
      <c r="F124" s="138" t="str">
        <f t="shared" si="0"/>
        <v/>
      </c>
      <c r="G124" s="138" t="str">
        <f t="shared" si="1"/>
        <v/>
      </c>
    </row>
    <row r="125" spans="1:7">
      <c r="A125" s="51" t="s">
        <v>1085</v>
      </c>
      <c r="B125" s="68" t="s">
        <v>574</v>
      </c>
      <c r="C125" s="131" t="s">
        <v>1205</v>
      </c>
      <c r="D125" s="132" t="s">
        <v>1205</v>
      </c>
      <c r="E125" s="65"/>
      <c r="F125" s="138" t="str">
        <f t="shared" si="0"/>
        <v/>
      </c>
      <c r="G125" s="138" t="str">
        <f t="shared" si="1"/>
        <v/>
      </c>
    </row>
    <row r="126" spans="1:7">
      <c r="A126" s="51" t="s">
        <v>1086</v>
      </c>
      <c r="B126" s="68" t="s">
        <v>574</v>
      </c>
      <c r="C126" s="131" t="s">
        <v>1205</v>
      </c>
      <c r="D126" s="132" t="s">
        <v>1205</v>
      </c>
      <c r="E126" s="65"/>
      <c r="F126" s="138" t="str">
        <f t="shared" si="0"/>
        <v/>
      </c>
      <c r="G126" s="138" t="str">
        <f t="shared" si="1"/>
        <v/>
      </c>
    </row>
    <row r="127" spans="1:7">
      <c r="A127" s="51" t="s">
        <v>1087</v>
      </c>
      <c r="B127" s="68" t="s">
        <v>574</v>
      </c>
      <c r="C127" s="131" t="s">
        <v>1205</v>
      </c>
      <c r="D127" s="132" t="s">
        <v>1205</v>
      </c>
      <c r="E127" s="65"/>
      <c r="F127" s="138" t="str">
        <f t="shared" si="0"/>
        <v/>
      </c>
      <c r="G127" s="138" t="str">
        <f t="shared" si="1"/>
        <v/>
      </c>
    </row>
    <row r="128" spans="1:7">
      <c r="A128" s="51" t="s">
        <v>1088</v>
      </c>
      <c r="B128" s="68" t="s">
        <v>574</v>
      </c>
      <c r="C128" s="131" t="s">
        <v>1205</v>
      </c>
      <c r="D128" s="132" t="s">
        <v>1205</v>
      </c>
      <c r="E128" s="65"/>
      <c r="F128" s="138" t="str">
        <f t="shared" si="0"/>
        <v/>
      </c>
      <c r="G128" s="138" t="str">
        <f t="shared" si="1"/>
        <v/>
      </c>
    </row>
    <row r="129" spans="1:7">
      <c r="A129" s="51" t="s">
        <v>1089</v>
      </c>
      <c r="B129" s="68" t="s">
        <v>574</v>
      </c>
      <c r="C129" s="131" t="s">
        <v>1205</v>
      </c>
      <c r="D129" s="132" t="s">
        <v>1205</v>
      </c>
      <c r="E129" s="68"/>
      <c r="F129" s="138" t="str">
        <f t="shared" si="0"/>
        <v/>
      </c>
      <c r="G129" s="138" t="str">
        <f t="shared" si="1"/>
        <v/>
      </c>
    </row>
    <row r="130" spans="1:7">
      <c r="A130" s="51" t="s">
        <v>1090</v>
      </c>
      <c r="B130" s="68" t="s">
        <v>574</v>
      </c>
      <c r="C130" s="131" t="s">
        <v>1205</v>
      </c>
      <c r="D130" s="132" t="s">
        <v>1205</v>
      </c>
      <c r="E130" s="68"/>
      <c r="F130" s="138" t="str">
        <f t="shared" si="0"/>
        <v/>
      </c>
      <c r="G130" s="138" t="str">
        <f t="shared" si="1"/>
        <v/>
      </c>
    </row>
    <row r="131" spans="1:7">
      <c r="A131" s="51" t="s">
        <v>1091</v>
      </c>
      <c r="B131" s="68" t="s">
        <v>574</v>
      </c>
      <c r="C131" s="131" t="s">
        <v>1205</v>
      </c>
      <c r="D131" s="132" t="s">
        <v>1205</v>
      </c>
      <c r="E131" s="68"/>
      <c r="F131" s="138" t="str">
        <f t="shared" si="0"/>
        <v/>
      </c>
      <c r="G131" s="138" t="str">
        <f t="shared" si="1"/>
        <v/>
      </c>
    </row>
    <row r="132" spans="1:7">
      <c r="A132" s="51" t="s">
        <v>1092</v>
      </c>
      <c r="B132" s="68" t="s">
        <v>574</v>
      </c>
      <c r="C132" s="131" t="s">
        <v>1205</v>
      </c>
      <c r="D132" s="132" t="s">
        <v>1205</v>
      </c>
      <c r="E132" s="68"/>
      <c r="F132" s="138" t="str">
        <f t="shared" si="0"/>
        <v/>
      </c>
      <c r="G132" s="138" t="str">
        <f t="shared" si="1"/>
        <v/>
      </c>
    </row>
    <row r="133" spans="1:7">
      <c r="A133" s="51" t="s">
        <v>1093</v>
      </c>
      <c r="B133" s="68" t="s">
        <v>574</v>
      </c>
      <c r="C133" s="131" t="s">
        <v>1205</v>
      </c>
      <c r="D133" s="132" t="s">
        <v>1205</v>
      </c>
      <c r="E133" s="68"/>
      <c r="F133" s="138" t="str">
        <f t="shared" si="0"/>
        <v/>
      </c>
      <c r="G133" s="138" t="str">
        <f t="shared" si="1"/>
        <v/>
      </c>
    </row>
    <row r="134" spans="1:7">
      <c r="A134" s="51" t="s">
        <v>1094</v>
      </c>
      <c r="B134" s="68" t="s">
        <v>574</v>
      </c>
      <c r="C134" s="131" t="s">
        <v>1205</v>
      </c>
      <c r="D134" s="132" t="s">
        <v>1205</v>
      </c>
      <c r="E134" s="68"/>
      <c r="F134" s="138" t="str">
        <f t="shared" si="0"/>
        <v/>
      </c>
      <c r="G134" s="138" t="str">
        <f t="shared" si="1"/>
        <v/>
      </c>
    </row>
    <row r="135" spans="1:7">
      <c r="A135" s="51" t="s">
        <v>1095</v>
      </c>
      <c r="B135" s="68" t="s">
        <v>574</v>
      </c>
      <c r="C135" s="131" t="s">
        <v>1205</v>
      </c>
      <c r="D135" s="132" t="s">
        <v>1205</v>
      </c>
      <c r="F135" s="138" t="str">
        <f t="shared" si="0"/>
        <v/>
      </c>
      <c r="G135" s="138" t="str">
        <f t="shared" si="1"/>
        <v/>
      </c>
    </row>
    <row r="136" spans="1:7">
      <c r="A136" s="51" t="s">
        <v>1096</v>
      </c>
      <c r="B136" s="68" t="s">
        <v>574</v>
      </c>
      <c r="C136" s="131" t="s">
        <v>1205</v>
      </c>
      <c r="D136" s="132" t="s">
        <v>1205</v>
      </c>
      <c r="E136" s="87"/>
      <c r="F136" s="138" t="str">
        <f t="shared" si="0"/>
        <v/>
      </c>
      <c r="G136" s="138" t="str">
        <f t="shared" si="1"/>
        <v/>
      </c>
    </row>
    <row r="137" spans="1:7">
      <c r="A137" s="51" t="s">
        <v>1097</v>
      </c>
      <c r="B137" s="68" t="s">
        <v>574</v>
      </c>
      <c r="C137" s="131" t="s">
        <v>1205</v>
      </c>
      <c r="D137" s="132" t="s">
        <v>1205</v>
      </c>
      <c r="E137" s="87"/>
      <c r="F137" s="138" t="str">
        <f t="shared" si="0"/>
        <v/>
      </c>
      <c r="G137" s="138" t="str">
        <f t="shared" si="1"/>
        <v/>
      </c>
    </row>
    <row r="138" spans="1:7">
      <c r="A138" s="51" t="s">
        <v>1098</v>
      </c>
      <c r="B138" s="68" t="s">
        <v>574</v>
      </c>
      <c r="C138" s="131" t="s">
        <v>1205</v>
      </c>
      <c r="D138" s="132" t="s">
        <v>1205</v>
      </c>
      <c r="E138" s="87"/>
      <c r="F138" s="138" t="str">
        <f t="shared" si="0"/>
        <v/>
      </c>
      <c r="G138" s="138" t="str">
        <f t="shared" si="1"/>
        <v/>
      </c>
    </row>
    <row r="139" spans="1:7">
      <c r="A139" s="51" t="s">
        <v>1099</v>
      </c>
      <c r="B139" s="68" t="s">
        <v>574</v>
      </c>
      <c r="C139" s="131" t="s">
        <v>1205</v>
      </c>
      <c r="D139" s="132" t="s">
        <v>1205</v>
      </c>
      <c r="E139" s="87"/>
      <c r="F139" s="138" t="str">
        <f t="shared" si="0"/>
        <v/>
      </c>
      <c r="G139" s="138" t="str">
        <f t="shared" si="1"/>
        <v/>
      </c>
    </row>
    <row r="140" spans="1:7">
      <c r="A140" s="51" t="s">
        <v>1100</v>
      </c>
      <c r="B140" s="68" t="s">
        <v>574</v>
      </c>
      <c r="C140" s="131" t="s">
        <v>1205</v>
      </c>
      <c r="D140" s="132" t="s">
        <v>1205</v>
      </c>
      <c r="E140" s="87"/>
      <c r="F140" s="138" t="str">
        <f t="shared" si="0"/>
        <v/>
      </c>
      <c r="G140" s="138" t="str">
        <f t="shared" si="1"/>
        <v/>
      </c>
    </row>
    <row r="141" spans="1:7">
      <c r="A141" s="51" t="s">
        <v>1101</v>
      </c>
      <c r="B141" s="68" t="s">
        <v>574</v>
      </c>
      <c r="C141" s="131" t="s">
        <v>1205</v>
      </c>
      <c r="D141" s="132" t="s">
        <v>1205</v>
      </c>
      <c r="E141" s="87"/>
      <c r="F141" s="138" t="str">
        <f t="shared" si="0"/>
        <v/>
      </c>
      <c r="G141" s="138" t="str">
        <f t="shared" si="1"/>
        <v/>
      </c>
    </row>
    <row r="142" spans="1:7">
      <c r="A142" s="51" t="s">
        <v>1102</v>
      </c>
      <c r="B142" s="68" t="s">
        <v>574</v>
      </c>
      <c r="C142" s="131" t="s">
        <v>1205</v>
      </c>
      <c r="D142" s="132" t="s">
        <v>1205</v>
      </c>
      <c r="E142" s="87"/>
      <c r="F142" s="138" t="str">
        <f t="shared" si="0"/>
        <v/>
      </c>
      <c r="G142" s="138" t="str">
        <f t="shared" si="1"/>
        <v/>
      </c>
    </row>
    <row r="143" spans="1:7">
      <c r="A143" s="51" t="s">
        <v>1103</v>
      </c>
      <c r="B143" s="68" t="s">
        <v>574</v>
      </c>
      <c r="C143" s="131" t="s">
        <v>1205</v>
      </c>
      <c r="D143" s="132" t="s">
        <v>1205</v>
      </c>
      <c r="E143" s="87"/>
      <c r="F143" s="138" t="str">
        <f t="shared" si="0"/>
        <v/>
      </c>
      <c r="G143" s="138" t="str">
        <f t="shared" si="1"/>
        <v/>
      </c>
    </row>
    <row r="144" spans="1:7">
      <c r="A144" s="51" t="s">
        <v>1104</v>
      </c>
      <c r="B144" s="78" t="s">
        <v>140</v>
      </c>
      <c r="C144" s="133">
        <f>SUM(C120:C143)</f>
        <v>0</v>
      </c>
      <c r="D144" s="76">
        <f>SUM(D120:D143)</f>
        <v>0</v>
      </c>
      <c r="E144" s="87"/>
      <c r="F144" s="139">
        <f>SUM(F120:F143)</f>
        <v>0</v>
      </c>
      <c r="G144" s="139">
        <f>SUM(G120:G143)</f>
        <v>0</v>
      </c>
    </row>
    <row r="145" spans="1:7" ht="15" customHeight="1">
      <c r="A145" s="70"/>
      <c r="B145" s="71" t="s">
        <v>1105</v>
      </c>
      <c r="C145" s="70" t="s">
        <v>651</v>
      </c>
      <c r="D145" s="70" t="s">
        <v>652</v>
      </c>
      <c r="E145" s="72"/>
      <c r="F145" s="70" t="s">
        <v>979</v>
      </c>
      <c r="G145" s="70" t="s">
        <v>653</v>
      </c>
    </row>
    <row r="146" spans="1:7">
      <c r="A146" s="51" t="s">
        <v>1106</v>
      </c>
      <c r="B146" s="51" t="s">
        <v>684</v>
      </c>
      <c r="C146" s="128" t="s">
        <v>1205</v>
      </c>
      <c r="G146" s="51"/>
    </row>
    <row r="147" spans="1:7">
      <c r="G147" s="51"/>
    </row>
    <row r="148" spans="1:7">
      <c r="B148" s="68" t="s">
        <v>685</v>
      </c>
      <c r="G148" s="51"/>
    </row>
    <row r="149" spans="1:7">
      <c r="A149" s="51" t="s">
        <v>1107</v>
      </c>
      <c r="B149" s="51" t="s">
        <v>687</v>
      </c>
      <c r="C149" s="131" t="s">
        <v>1205</v>
      </c>
      <c r="D149" s="132" t="s">
        <v>1205</v>
      </c>
      <c r="F149" s="138" t="str">
        <f t="shared" ref="F149:F163" si="2">IF($C$157=0,"",IF(C149="[for completion]","",C149/$C$157))</f>
        <v/>
      </c>
      <c r="G149" s="138" t="str">
        <f t="shared" ref="G149:G163" si="3">IF($D$157=0,"",IF(D149="[for completion]","",D149/$D$157))</f>
        <v/>
      </c>
    </row>
    <row r="150" spans="1:7">
      <c r="A150" s="51" t="s">
        <v>1108</v>
      </c>
      <c r="B150" s="51" t="s">
        <v>689</v>
      </c>
      <c r="C150" s="131" t="s">
        <v>1205</v>
      </c>
      <c r="D150" s="132" t="s">
        <v>1205</v>
      </c>
      <c r="F150" s="138" t="str">
        <f t="shared" si="2"/>
        <v/>
      </c>
      <c r="G150" s="138" t="str">
        <f t="shared" si="3"/>
        <v/>
      </c>
    </row>
    <row r="151" spans="1:7">
      <c r="A151" s="51" t="s">
        <v>1109</v>
      </c>
      <c r="B151" s="51" t="s">
        <v>691</v>
      </c>
      <c r="C151" s="131" t="s">
        <v>1205</v>
      </c>
      <c r="D151" s="132" t="s">
        <v>1205</v>
      </c>
      <c r="F151" s="138" t="str">
        <f t="shared" si="2"/>
        <v/>
      </c>
      <c r="G151" s="138" t="str">
        <f t="shared" si="3"/>
        <v/>
      </c>
    </row>
    <row r="152" spans="1:7">
      <c r="A152" s="51" t="s">
        <v>1110</v>
      </c>
      <c r="B152" s="51" t="s">
        <v>693</v>
      </c>
      <c r="C152" s="131" t="s">
        <v>1205</v>
      </c>
      <c r="D152" s="132" t="s">
        <v>1205</v>
      </c>
      <c r="F152" s="138" t="str">
        <f t="shared" si="2"/>
        <v/>
      </c>
      <c r="G152" s="138" t="str">
        <f t="shared" si="3"/>
        <v/>
      </c>
    </row>
    <row r="153" spans="1:7">
      <c r="A153" s="51" t="s">
        <v>1111</v>
      </c>
      <c r="B153" s="51" t="s">
        <v>695</v>
      </c>
      <c r="C153" s="131" t="s">
        <v>1205</v>
      </c>
      <c r="D153" s="132" t="s">
        <v>1205</v>
      </c>
      <c r="F153" s="138" t="str">
        <f t="shared" si="2"/>
        <v/>
      </c>
      <c r="G153" s="138" t="str">
        <f t="shared" si="3"/>
        <v/>
      </c>
    </row>
    <row r="154" spans="1:7">
      <c r="A154" s="51" t="s">
        <v>1112</v>
      </c>
      <c r="B154" s="51" t="s">
        <v>697</v>
      </c>
      <c r="C154" s="131" t="s">
        <v>1205</v>
      </c>
      <c r="D154" s="132" t="s">
        <v>1205</v>
      </c>
      <c r="F154" s="138" t="str">
        <f t="shared" si="2"/>
        <v/>
      </c>
      <c r="G154" s="138" t="str">
        <f t="shared" si="3"/>
        <v/>
      </c>
    </row>
    <row r="155" spans="1:7">
      <c r="A155" s="51" t="s">
        <v>1113</v>
      </c>
      <c r="B155" s="51" t="s">
        <v>699</v>
      </c>
      <c r="C155" s="131" t="s">
        <v>1205</v>
      </c>
      <c r="D155" s="132" t="s">
        <v>1205</v>
      </c>
      <c r="F155" s="138" t="str">
        <f t="shared" si="2"/>
        <v/>
      </c>
      <c r="G155" s="138" t="str">
        <f t="shared" si="3"/>
        <v/>
      </c>
    </row>
    <row r="156" spans="1:7">
      <c r="A156" s="51" t="s">
        <v>1114</v>
      </c>
      <c r="B156" s="51" t="s">
        <v>701</v>
      </c>
      <c r="C156" s="131" t="s">
        <v>1205</v>
      </c>
      <c r="D156" s="132" t="s">
        <v>1205</v>
      </c>
      <c r="F156" s="138" t="str">
        <f t="shared" si="2"/>
        <v/>
      </c>
      <c r="G156" s="138" t="str">
        <f t="shared" si="3"/>
        <v/>
      </c>
    </row>
    <row r="157" spans="1:7">
      <c r="A157" s="51" t="s">
        <v>1115</v>
      </c>
      <c r="B157" s="78" t="s">
        <v>140</v>
      </c>
      <c r="C157" s="131">
        <f>SUM(C149:C156)</f>
        <v>0</v>
      </c>
      <c r="D157" s="132">
        <f>SUM(D149:D156)</f>
        <v>0</v>
      </c>
      <c r="F157" s="128">
        <f>SUM(F149:F156)</f>
        <v>0</v>
      </c>
      <c r="G157" s="128">
        <f>SUM(G149:G156)</f>
        <v>0</v>
      </c>
    </row>
    <row r="158" spans="1:7" outlineLevel="1">
      <c r="A158" s="51" t="s">
        <v>1116</v>
      </c>
      <c r="B158" s="80" t="s">
        <v>704</v>
      </c>
      <c r="C158" s="131"/>
      <c r="D158" s="132"/>
      <c r="F158" s="138" t="str">
        <f t="shared" si="2"/>
        <v/>
      </c>
      <c r="G158" s="138" t="str">
        <f t="shared" si="3"/>
        <v/>
      </c>
    </row>
    <row r="159" spans="1:7" outlineLevel="1">
      <c r="A159" s="51" t="s">
        <v>1117</v>
      </c>
      <c r="B159" s="80" t="s">
        <v>706</v>
      </c>
      <c r="C159" s="131"/>
      <c r="D159" s="132"/>
      <c r="F159" s="138" t="str">
        <f t="shared" si="2"/>
        <v/>
      </c>
      <c r="G159" s="138" t="str">
        <f t="shared" si="3"/>
        <v/>
      </c>
    </row>
    <row r="160" spans="1:7" outlineLevel="1">
      <c r="A160" s="51" t="s">
        <v>1118</v>
      </c>
      <c r="B160" s="80" t="s">
        <v>708</v>
      </c>
      <c r="C160" s="131"/>
      <c r="D160" s="132"/>
      <c r="F160" s="138" t="str">
        <f t="shared" si="2"/>
        <v/>
      </c>
      <c r="G160" s="138" t="str">
        <f t="shared" si="3"/>
        <v/>
      </c>
    </row>
    <row r="161" spans="1:7" outlineLevel="1">
      <c r="A161" s="51" t="s">
        <v>1119</v>
      </c>
      <c r="B161" s="80" t="s">
        <v>710</v>
      </c>
      <c r="C161" s="131"/>
      <c r="D161" s="132"/>
      <c r="F161" s="138" t="str">
        <f t="shared" si="2"/>
        <v/>
      </c>
      <c r="G161" s="138" t="str">
        <f t="shared" si="3"/>
        <v/>
      </c>
    </row>
    <row r="162" spans="1:7" outlineLevel="1">
      <c r="A162" s="51" t="s">
        <v>1120</v>
      </c>
      <c r="B162" s="80" t="s">
        <v>712</v>
      </c>
      <c r="C162" s="131"/>
      <c r="D162" s="132"/>
      <c r="F162" s="138" t="str">
        <f t="shared" si="2"/>
        <v/>
      </c>
      <c r="G162" s="138" t="str">
        <f t="shared" si="3"/>
        <v/>
      </c>
    </row>
    <row r="163" spans="1:7" outlineLevel="1">
      <c r="A163" s="51" t="s">
        <v>1121</v>
      </c>
      <c r="B163" s="80" t="s">
        <v>714</v>
      </c>
      <c r="C163" s="131"/>
      <c r="D163" s="132"/>
      <c r="F163" s="138" t="str">
        <f t="shared" si="2"/>
        <v/>
      </c>
      <c r="G163" s="138" t="str">
        <f t="shared" si="3"/>
        <v/>
      </c>
    </row>
    <row r="164" spans="1:7" outlineLevel="1">
      <c r="A164" s="51" t="s">
        <v>1122</v>
      </c>
      <c r="B164" s="80"/>
      <c r="F164" s="77"/>
      <c r="G164" s="77"/>
    </row>
    <row r="165" spans="1:7" outlineLevel="1">
      <c r="A165" s="51" t="s">
        <v>1123</v>
      </c>
      <c r="B165" s="80"/>
      <c r="F165" s="77"/>
      <c r="G165" s="77"/>
    </row>
    <row r="166" spans="1:7" outlineLevel="1">
      <c r="A166" s="51" t="s">
        <v>1124</v>
      </c>
      <c r="B166" s="80"/>
      <c r="F166" s="77"/>
      <c r="G166" s="77"/>
    </row>
    <row r="167" spans="1:7" ht="15" customHeight="1">
      <c r="A167" s="70"/>
      <c r="B167" s="71" t="s">
        <v>1125</v>
      </c>
      <c r="C167" s="70" t="s">
        <v>651</v>
      </c>
      <c r="D167" s="70" t="s">
        <v>652</v>
      </c>
      <c r="E167" s="72"/>
      <c r="F167" s="70" t="s">
        <v>979</v>
      </c>
      <c r="G167" s="70" t="s">
        <v>653</v>
      </c>
    </row>
    <row r="168" spans="1:7">
      <c r="A168" s="51" t="s">
        <v>1126</v>
      </c>
      <c r="B168" s="51" t="s">
        <v>684</v>
      </c>
      <c r="C168" s="128" t="s">
        <v>1205</v>
      </c>
      <c r="G168" s="51"/>
    </row>
    <row r="169" spans="1:7">
      <c r="G169" s="51"/>
    </row>
    <row r="170" spans="1:7">
      <c r="B170" s="68" t="s">
        <v>685</v>
      </c>
      <c r="G170" s="51"/>
    </row>
    <row r="171" spans="1:7">
      <c r="A171" s="51" t="s">
        <v>1127</v>
      </c>
      <c r="B171" s="51" t="s">
        <v>687</v>
      </c>
      <c r="C171" s="131" t="s">
        <v>1205</v>
      </c>
      <c r="D171" s="132" t="s">
        <v>1205</v>
      </c>
      <c r="F171" s="138" t="str">
        <f>IF($C$179=0,"",IF(C171="[Mark as ND1 if not relevant]","",C171/$C$179))</f>
        <v/>
      </c>
      <c r="G171" s="138" t="str">
        <f>IF($D$179=0,"",IF(D171="[Mark as ND1 if not relevant]","",D171/$D$179))</f>
        <v/>
      </c>
    </row>
    <row r="172" spans="1:7">
      <c r="A172" s="51" t="s">
        <v>1128</v>
      </c>
      <c r="B172" s="51" t="s">
        <v>689</v>
      </c>
      <c r="C172" s="131" t="s">
        <v>1205</v>
      </c>
      <c r="D172" s="132" t="s">
        <v>1205</v>
      </c>
      <c r="F172" s="138" t="str">
        <f t="shared" ref="F172:F178" si="4">IF($C$179=0,"",IF(C172="[Mark as ND1 if not relevant]","",C172/$C$179))</f>
        <v/>
      </c>
      <c r="G172" s="138" t="str">
        <f t="shared" ref="G172:G178" si="5">IF($D$179=0,"",IF(D172="[Mark as ND1 if not relevant]","",D172/$D$179))</f>
        <v/>
      </c>
    </row>
    <row r="173" spans="1:7">
      <c r="A173" s="51" t="s">
        <v>1129</v>
      </c>
      <c r="B173" s="51" t="s">
        <v>691</v>
      </c>
      <c r="C173" s="131" t="s">
        <v>1205</v>
      </c>
      <c r="D173" s="132" t="s">
        <v>1205</v>
      </c>
      <c r="F173" s="138" t="str">
        <f t="shared" si="4"/>
        <v/>
      </c>
      <c r="G173" s="138" t="str">
        <f t="shared" si="5"/>
        <v/>
      </c>
    </row>
    <row r="174" spans="1:7">
      <c r="A174" s="51" t="s">
        <v>1130</v>
      </c>
      <c r="B174" s="51" t="s">
        <v>693</v>
      </c>
      <c r="C174" s="131" t="s">
        <v>1205</v>
      </c>
      <c r="D174" s="132" t="s">
        <v>1205</v>
      </c>
      <c r="F174" s="138" t="str">
        <f t="shared" si="4"/>
        <v/>
      </c>
      <c r="G174" s="138" t="str">
        <f t="shared" si="5"/>
        <v/>
      </c>
    </row>
    <row r="175" spans="1:7">
      <c r="A175" s="51" t="s">
        <v>1131</v>
      </c>
      <c r="B175" s="51" t="s">
        <v>695</v>
      </c>
      <c r="C175" s="131" t="s">
        <v>1205</v>
      </c>
      <c r="D175" s="132" t="s">
        <v>1205</v>
      </c>
      <c r="F175" s="138" t="str">
        <f t="shared" si="4"/>
        <v/>
      </c>
      <c r="G175" s="138" t="str">
        <f t="shared" si="5"/>
        <v/>
      </c>
    </row>
    <row r="176" spans="1:7">
      <c r="A176" s="51" t="s">
        <v>1132</v>
      </c>
      <c r="B176" s="51" t="s">
        <v>697</v>
      </c>
      <c r="C176" s="131" t="s">
        <v>1205</v>
      </c>
      <c r="D176" s="132" t="s">
        <v>1205</v>
      </c>
      <c r="F176" s="138" t="str">
        <f t="shared" si="4"/>
        <v/>
      </c>
      <c r="G176" s="138" t="str">
        <f t="shared" si="5"/>
        <v/>
      </c>
    </row>
    <row r="177" spans="1:7">
      <c r="A177" s="51" t="s">
        <v>1133</v>
      </c>
      <c r="B177" s="51" t="s">
        <v>699</v>
      </c>
      <c r="C177" s="131" t="s">
        <v>1205</v>
      </c>
      <c r="D177" s="132" t="s">
        <v>1205</v>
      </c>
      <c r="F177" s="138" t="str">
        <f t="shared" si="4"/>
        <v/>
      </c>
      <c r="G177" s="138" t="str">
        <f t="shared" si="5"/>
        <v/>
      </c>
    </row>
    <row r="178" spans="1:7">
      <c r="A178" s="51" t="s">
        <v>1134</v>
      </c>
      <c r="B178" s="51" t="s">
        <v>701</v>
      </c>
      <c r="C178" s="131" t="s">
        <v>1205</v>
      </c>
      <c r="D178" s="132" t="s">
        <v>1205</v>
      </c>
      <c r="F178" s="138" t="str">
        <f t="shared" si="4"/>
        <v/>
      </c>
      <c r="G178" s="138" t="str">
        <f t="shared" si="5"/>
        <v/>
      </c>
    </row>
    <row r="179" spans="1:7">
      <c r="A179" s="51" t="s">
        <v>1135</v>
      </c>
      <c r="B179" s="78" t="s">
        <v>140</v>
      </c>
      <c r="C179" s="131">
        <f>SUM(C171:C178)</f>
        <v>0</v>
      </c>
      <c r="D179" s="132">
        <f>SUM(D171:D178)</f>
        <v>0</v>
      </c>
      <c r="F179" s="128">
        <f>SUM(F171:F178)</f>
        <v>0</v>
      </c>
      <c r="G179" s="128">
        <f>SUM(G171:G178)</f>
        <v>0</v>
      </c>
    </row>
    <row r="180" spans="1:7" outlineLevel="1">
      <c r="A180" s="51" t="s">
        <v>1136</v>
      </c>
      <c r="B180" s="80" t="s">
        <v>704</v>
      </c>
      <c r="C180" s="131"/>
      <c r="D180" s="132"/>
      <c r="F180" s="138" t="str">
        <f t="shared" ref="F180:F185" si="6">IF($C$179=0,"",IF(C180="[for completion]","",C180/$C$179))</f>
        <v/>
      </c>
      <c r="G180" s="138" t="str">
        <f t="shared" ref="G180:G185" si="7">IF($D$179=0,"",IF(D180="[for completion]","",D180/$D$179))</f>
        <v/>
      </c>
    </row>
    <row r="181" spans="1:7" outlineLevel="1">
      <c r="A181" s="51" t="s">
        <v>1137</v>
      </c>
      <c r="B181" s="80" t="s">
        <v>706</v>
      </c>
      <c r="C181" s="131"/>
      <c r="D181" s="132"/>
      <c r="F181" s="138" t="str">
        <f t="shared" si="6"/>
        <v/>
      </c>
      <c r="G181" s="138" t="str">
        <f t="shared" si="7"/>
        <v/>
      </c>
    </row>
    <row r="182" spans="1:7" outlineLevel="1">
      <c r="A182" s="51" t="s">
        <v>1138</v>
      </c>
      <c r="B182" s="80" t="s">
        <v>708</v>
      </c>
      <c r="C182" s="131"/>
      <c r="D182" s="132"/>
      <c r="F182" s="138" t="str">
        <f t="shared" si="6"/>
        <v/>
      </c>
      <c r="G182" s="138" t="str">
        <f t="shared" si="7"/>
        <v/>
      </c>
    </row>
    <row r="183" spans="1:7" outlineLevel="1">
      <c r="A183" s="51" t="s">
        <v>1139</v>
      </c>
      <c r="B183" s="80" t="s">
        <v>710</v>
      </c>
      <c r="C183" s="131"/>
      <c r="D183" s="132"/>
      <c r="F183" s="138" t="str">
        <f t="shared" si="6"/>
        <v/>
      </c>
      <c r="G183" s="138" t="str">
        <f t="shared" si="7"/>
        <v/>
      </c>
    </row>
    <row r="184" spans="1:7" outlineLevel="1">
      <c r="A184" s="51" t="s">
        <v>1140</v>
      </c>
      <c r="B184" s="80" t="s">
        <v>712</v>
      </c>
      <c r="C184" s="131"/>
      <c r="D184" s="132"/>
      <c r="F184" s="138" t="str">
        <f t="shared" si="6"/>
        <v/>
      </c>
      <c r="G184" s="138" t="str">
        <f t="shared" si="7"/>
        <v/>
      </c>
    </row>
    <row r="185" spans="1:7" outlineLevel="1">
      <c r="A185" s="51" t="s">
        <v>1141</v>
      </c>
      <c r="B185" s="80" t="s">
        <v>714</v>
      </c>
      <c r="C185" s="131"/>
      <c r="D185" s="132"/>
      <c r="F185" s="138" t="str">
        <f t="shared" si="6"/>
        <v/>
      </c>
      <c r="G185" s="138" t="str">
        <f t="shared" si="7"/>
        <v/>
      </c>
    </row>
    <row r="186" spans="1:7" outlineLevel="1">
      <c r="A186" s="51" t="s">
        <v>1142</v>
      </c>
      <c r="B186" s="80"/>
      <c r="F186" s="77"/>
      <c r="G186" s="77"/>
    </row>
    <row r="187" spans="1:7" outlineLevel="1">
      <c r="A187" s="51" t="s">
        <v>1143</v>
      </c>
      <c r="B187" s="80"/>
      <c r="F187" s="77"/>
      <c r="G187" s="77"/>
    </row>
    <row r="188" spans="1:7" outlineLevel="1">
      <c r="A188" s="51" t="s">
        <v>1144</v>
      </c>
      <c r="B188" s="80"/>
      <c r="F188" s="77"/>
      <c r="G188" s="77"/>
    </row>
    <row r="189" spans="1:7" ht="15" customHeight="1">
      <c r="A189" s="70"/>
      <c r="B189" s="71" t="s">
        <v>1145</v>
      </c>
      <c r="C189" s="70" t="s">
        <v>979</v>
      </c>
      <c r="D189" s="70" t="s">
        <v>2982</v>
      </c>
      <c r="E189" s="72"/>
      <c r="F189" s="70"/>
      <c r="G189" s="70"/>
    </row>
    <row r="190" spans="1:7">
      <c r="A190" s="51" t="s">
        <v>1146</v>
      </c>
      <c r="B190" s="68" t="s">
        <v>574</v>
      </c>
      <c r="C190" s="128" t="s">
        <v>1205</v>
      </c>
      <c r="D190" s="131" t="s">
        <v>1205</v>
      </c>
      <c r="E190" s="128"/>
      <c r="F190" s="128"/>
      <c r="G190" s="87"/>
    </row>
    <row r="191" spans="1:7">
      <c r="A191" s="51" t="s">
        <v>1147</v>
      </c>
      <c r="B191" s="68" t="s">
        <v>574</v>
      </c>
      <c r="C191" s="128" t="s">
        <v>1205</v>
      </c>
      <c r="D191" s="131" t="s">
        <v>1205</v>
      </c>
      <c r="E191" s="128"/>
      <c r="F191" s="128"/>
      <c r="G191" s="87"/>
    </row>
    <row r="192" spans="1:7">
      <c r="A192" s="51" t="s">
        <v>1148</v>
      </c>
      <c r="B192" s="68" t="s">
        <v>574</v>
      </c>
      <c r="C192" s="128" t="s">
        <v>1205</v>
      </c>
      <c r="D192" s="131" t="s">
        <v>1205</v>
      </c>
      <c r="E192" s="87"/>
      <c r="F192" s="87"/>
      <c r="G192" s="87"/>
    </row>
    <row r="193" spans="1:7">
      <c r="A193" s="51" t="s">
        <v>1149</v>
      </c>
      <c r="B193" s="68" t="s">
        <v>574</v>
      </c>
      <c r="C193" s="128" t="s">
        <v>1205</v>
      </c>
      <c r="D193" s="131" t="s">
        <v>1205</v>
      </c>
      <c r="E193" s="87"/>
      <c r="F193" s="87"/>
      <c r="G193" s="87"/>
    </row>
    <row r="194" spans="1:7">
      <c r="A194" s="51" t="s">
        <v>1150</v>
      </c>
      <c r="B194" s="68" t="s">
        <v>574</v>
      </c>
      <c r="C194" s="128" t="s">
        <v>1205</v>
      </c>
      <c r="D194" s="131" t="s">
        <v>1205</v>
      </c>
      <c r="E194" s="87"/>
      <c r="F194" s="87"/>
      <c r="G194" s="87"/>
    </row>
    <row r="195" spans="1:7">
      <c r="A195" s="51" t="s">
        <v>1151</v>
      </c>
      <c r="B195" s="68" t="s">
        <v>574</v>
      </c>
      <c r="C195" s="128" t="s">
        <v>1205</v>
      </c>
      <c r="D195" s="131" t="s">
        <v>1205</v>
      </c>
      <c r="E195" s="87"/>
      <c r="F195" s="87"/>
      <c r="G195" s="87"/>
    </row>
    <row r="196" spans="1:7">
      <c r="A196" s="51" t="s">
        <v>1152</v>
      </c>
      <c r="B196" s="68" t="s">
        <v>574</v>
      </c>
      <c r="C196" s="128" t="s">
        <v>1205</v>
      </c>
      <c r="D196" s="131" t="s">
        <v>1205</v>
      </c>
      <c r="E196" s="87"/>
      <c r="F196" s="87"/>
      <c r="G196" s="87"/>
    </row>
    <row r="197" spans="1:7">
      <c r="A197" s="51" t="s">
        <v>1153</v>
      </c>
      <c r="B197" s="68" t="s">
        <v>574</v>
      </c>
      <c r="C197" s="128" t="s">
        <v>1205</v>
      </c>
      <c r="D197" s="131" t="s">
        <v>1205</v>
      </c>
      <c r="E197" s="87"/>
      <c r="F197" s="87"/>
    </row>
    <row r="198" spans="1:7">
      <c r="A198" s="51" t="s">
        <v>1154</v>
      </c>
      <c r="B198" s="68" t="s">
        <v>574</v>
      </c>
      <c r="C198" s="128" t="s">
        <v>1205</v>
      </c>
      <c r="D198" s="131" t="s">
        <v>1205</v>
      </c>
      <c r="E198" s="87"/>
      <c r="F198" s="87"/>
    </row>
    <row r="199" spans="1:7">
      <c r="A199" s="51" t="s">
        <v>1155</v>
      </c>
      <c r="B199" s="68" t="s">
        <v>574</v>
      </c>
      <c r="C199" s="128" t="s">
        <v>1205</v>
      </c>
      <c r="D199" s="131" t="s">
        <v>1205</v>
      </c>
      <c r="E199" s="87"/>
      <c r="F199" s="87"/>
    </row>
    <row r="200" spans="1:7">
      <c r="A200" s="51" t="s">
        <v>1156</v>
      </c>
      <c r="B200" s="68" t="s">
        <v>574</v>
      </c>
      <c r="C200" s="128" t="s">
        <v>1205</v>
      </c>
      <c r="D200" s="131" t="s">
        <v>1205</v>
      </c>
      <c r="E200" s="87"/>
      <c r="F200" s="87"/>
    </row>
    <row r="201" spans="1:7">
      <c r="A201" s="51" t="s">
        <v>1157</v>
      </c>
      <c r="B201" s="68" t="s">
        <v>574</v>
      </c>
      <c r="C201" s="128" t="s">
        <v>1205</v>
      </c>
      <c r="D201" s="131" t="s">
        <v>1205</v>
      </c>
      <c r="E201" s="87"/>
      <c r="F201" s="87"/>
    </row>
    <row r="202" spans="1:7">
      <c r="A202" s="51" t="s">
        <v>1158</v>
      </c>
      <c r="B202" s="68" t="s">
        <v>574</v>
      </c>
      <c r="C202" s="128" t="s">
        <v>1205</v>
      </c>
      <c r="D202" s="131" t="s">
        <v>1205</v>
      </c>
    </row>
    <row r="203" spans="1:7">
      <c r="A203" s="51" t="s">
        <v>1159</v>
      </c>
      <c r="B203" s="68" t="s">
        <v>574</v>
      </c>
      <c r="C203" s="128" t="s">
        <v>1205</v>
      </c>
      <c r="D203" s="131" t="s">
        <v>1205</v>
      </c>
    </row>
    <row r="204" spans="1:7">
      <c r="A204" s="51" t="s">
        <v>1160</v>
      </c>
      <c r="B204" s="68" t="s">
        <v>574</v>
      </c>
      <c r="C204" s="128" t="s">
        <v>1205</v>
      </c>
      <c r="D204" s="131" t="s">
        <v>1205</v>
      </c>
    </row>
    <row r="205" spans="1:7">
      <c r="A205" s="51" t="s">
        <v>1161</v>
      </c>
      <c r="B205" s="68" t="s">
        <v>574</v>
      </c>
      <c r="C205" s="128" t="s">
        <v>1205</v>
      </c>
      <c r="D205" s="131" t="s">
        <v>1205</v>
      </c>
    </row>
    <row r="206" spans="1:7">
      <c r="A206" s="51" t="s">
        <v>1162</v>
      </c>
      <c r="B206" s="68" t="s">
        <v>574</v>
      </c>
      <c r="C206" s="128" t="s">
        <v>1205</v>
      </c>
      <c r="D206" s="131" t="s">
        <v>1205</v>
      </c>
    </row>
    <row r="207" spans="1:7" outlineLevel="1">
      <c r="A207" s="51" t="s">
        <v>1163</v>
      </c>
    </row>
    <row r="208" spans="1:7" outlineLevel="1">
      <c r="A208" s="51" t="s">
        <v>1164</v>
      </c>
    </row>
    <row r="209" spans="1:7" outlineLevel="1">
      <c r="A209" s="51" t="s">
        <v>1165</v>
      </c>
    </row>
    <row r="210" spans="1:7" outlineLevel="1">
      <c r="A210" s="51" t="s">
        <v>1166</v>
      </c>
    </row>
    <row r="211" spans="1:7" outlineLevel="1">
      <c r="A211" s="51" t="s">
        <v>1167</v>
      </c>
    </row>
    <row r="212" spans="1:7">
      <c r="A212" s="70"/>
      <c r="B212" s="71" t="s">
        <v>2983</v>
      </c>
      <c r="C212" s="70" t="s">
        <v>979</v>
      </c>
      <c r="D212" s="70" t="s">
        <v>2982</v>
      </c>
      <c r="E212" s="72"/>
      <c r="F212" s="70"/>
      <c r="G212" s="70"/>
    </row>
    <row r="213" spans="1:7">
      <c r="A213" s="210" t="s">
        <v>2984</v>
      </c>
      <c r="B213" s="220" t="s">
        <v>574</v>
      </c>
      <c r="C213" s="221" t="s">
        <v>81</v>
      </c>
      <c r="D213" s="131" t="s">
        <v>81</v>
      </c>
    </row>
    <row r="214" spans="1:7">
      <c r="A214" s="210" t="s">
        <v>2985</v>
      </c>
      <c r="B214" s="220" t="s">
        <v>574</v>
      </c>
      <c r="C214" s="221" t="s">
        <v>81</v>
      </c>
      <c r="D214" s="131" t="s">
        <v>81</v>
      </c>
    </row>
    <row r="215" spans="1:7">
      <c r="A215" s="210" t="s">
        <v>2986</v>
      </c>
      <c r="B215" s="220" t="s">
        <v>574</v>
      </c>
      <c r="C215" s="221" t="s">
        <v>81</v>
      </c>
      <c r="D215" s="131" t="s">
        <v>81</v>
      </c>
    </row>
    <row r="216" spans="1:7">
      <c r="A216" s="210" t="s">
        <v>2987</v>
      </c>
      <c r="B216" s="220" t="s">
        <v>574</v>
      </c>
      <c r="C216" s="221" t="s">
        <v>81</v>
      </c>
      <c r="D216" s="131" t="s">
        <v>81</v>
      </c>
    </row>
    <row r="217" spans="1:7">
      <c r="A217" s="210" t="s">
        <v>2988</v>
      </c>
      <c r="B217" s="220" t="s">
        <v>574</v>
      </c>
      <c r="C217" s="221" t="s">
        <v>81</v>
      </c>
      <c r="D217" s="131" t="s">
        <v>81</v>
      </c>
    </row>
    <row r="218" spans="1:7">
      <c r="A218" s="210" t="s">
        <v>2989</v>
      </c>
      <c r="B218" s="220" t="s">
        <v>574</v>
      </c>
      <c r="C218" s="221" t="s">
        <v>81</v>
      </c>
      <c r="D218" s="131" t="s">
        <v>81</v>
      </c>
    </row>
    <row r="219" spans="1:7">
      <c r="A219" s="210" t="s">
        <v>2990</v>
      </c>
      <c r="B219" s="220" t="s">
        <v>574</v>
      </c>
      <c r="C219" s="221" t="s">
        <v>81</v>
      </c>
      <c r="D219" s="131" t="s">
        <v>81</v>
      </c>
    </row>
    <row r="220" spans="1:7">
      <c r="A220" s="210" t="s">
        <v>2991</v>
      </c>
      <c r="B220" s="220" t="s">
        <v>574</v>
      </c>
      <c r="C220" s="221" t="s">
        <v>81</v>
      </c>
      <c r="D220" s="131" t="s">
        <v>81</v>
      </c>
    </row>
    <row r="221" spans="1:7">
      <c r="A221" s="210" t="s">
        <v>2992</v>
      </c>
      <c r="B221" s="220" t="s">
        <v>574</v>
      </c>
      <c r="C221" s="221" t="s">
        <v>81</v>
      </c>
      <c r="D221" s="131" t="s">
        <v>81</v>
      </c>
    </row>
    <row r="222" spans="1:7">
      <c r="A222" s="210" t="s">
        <v>2993</v>
      </c>
      <c r="B222" s="220" t="s">
        <v>574</v>
      </c>
      <c r="C222" s="221" t="s">
        <v>81</v>
      </c>
      <c r="D222" s="131" t="s">
        <v>81</v>
      </c>
    </row>
    <row r="223" spans="1:7">
      <c r="A223" s="210" t="s">
        <v>2994</v>
      </c>
      <c r="B223" s="220" t="s">
        <v>574</v>
      </c>
      <c r="C223" s="221" t="s">
        <v>81</v>
      </c>
      <c r="D223" s="131" t="s">
        <v>81</v>
      </c>
    </row>
    <row r="224" spans="1:7">
      <c r="A224" s="210" t="s">
        <v>2995</v>
      </c>
      <c r="B224" s="220" t="s">
        <v>574</v>
      </c>
      <c r="C224" s="221" t="s">
        <v>81</v>
      </c>
      <c r="D224" s="131" t="s">
        <v>81</v>
      </c>
    </row>
    <row r="225" spans="1:7">
      <c r="A225" s="210" t="s">
        <v>2996</v>
      </c>
      <c r="B225" s="220" t="s">
        <v>574</v>
      </c>
      <c r="C225" s="221" t="s">
        <v>81</v>
      </c>
      <c r="D225" s="131" t="s">
        <v>81</v>
      </c>
    </row>
    <row r="226" spans="1:7">
      <c r="A226" s="210" t="s">
        <v>2997</v>
      </c>
      <c r="B226" s="220" t="s">
        <v>574</v>
      </c>
      <c r="C226" s="221" t="s">
        <v>81</v>
      </c>
      <c r="D226" s="131" t="s">
        <v>81</v>
      </c>
    </row>
    <row r="227" spans="1:7">
      <c r="A227" s="210" t="s">
        <v>2998</v>
      </c>
      <c r="B227" s="220" t="s">
        <v>574</v>
      </c>
      <c r="C227" s="221" t="s">
        <v>81</v>
      </c>
      <c r="D227" s="131" t="s">
        <v>81</v>
      </c>
    </row>
    <row r="228" spans="1:7">
      <c r="A228" s="210" t="s">
        <v>2999</v>
      </c>
      <c r="B228" s="220" t="s">
        <v>574</v>
      </c>
      <c r="C228" s="221" t="s">
        <v>81</v>
      </c>
      <c r="D228" s="131" t="s">
        <v>81</v>
      </c>
    </row>
    <row r="229" spans="1:7">
      <c r="A229" s="210" t="s">
        <v>3000</v>
      </c>
      <c r="B229" s="220" t="s">
        <v>574</v>
      </c>
      <c r="C229" s="221" t="s">
        <v>81</v>
      </c>
      <c r="D229" s="131" t="s">
        <v>81</v>
      </c>
    </row>
    <row r="230" spans="1:7">
      <c r="A230" s="51" t="s">
        <v>3058</v>
      </c>
      <c r="B230" s="220"/>
      <c r="C230" s="221"/>
      <c r="D230" s="131"/>
    </row>
    <row r="231" spans="1:7">
      <c r="A231" s="51" t="s">
        <v>3059</v>
      </c>
      <c r="B231" s="220"/>
      <c r="C231" s="221"/>
      <c r="D231" s="131"/>
    </row>
    <row r="232" spans="1:7">
      <c r="A232" s="51" t="s">
        <v>3060</v>
      </c>
      <c r="B232" s="220"/>
      <c r="C232" s="221"/>
      <c r="D232" s="131"/>
    </row>
    <row r="233" spans="1:7">
      <c r="A233" s="51" t="s">
        <v>3061</v>
      </c>
      <c r="B233" s="220"/>
      <c r="C233" s="221"/>
      <c r="D233" s="131"/>
    </row>
    <row r="234" spans="1:7">
      <c r="A234" s="51" t="s">
        <v>3062</v>
      </c>
      <c r="B234" s="220"/>
      <c r="C234" s="221"/>
      <c r="D234" s="131"/>
    </row>
    <row r="235" spans="1:7">
      <c r="A235" s="70"/>
      <c r="B235" s="71" t="s">
        <v>3001</v>
      </c>
      <c r="C235" s="70" t="s">
        <v>979</v>
      </c>
      <c r="D235" s="70" t="s">
        <v>2982</v>
      </c>
      <c r="E235" s="72"/>
      <c r="F235" s="70"/>
      <c r="G235" s="70"/>
    </row>
    <row r="236" spans="1:7">
      <c r="A236" s="210" t="s">
        <v>3002</v>
      </c>
      <c r="B236" s="220" t="s">
        <v>574</v>
      </c>
      <c r="C236" s="221" t="s">
        <v>81</v>
      </c>
      <c r="D236" s="131" t="s">
        <v>81</v>
      </c>
    </row>
    <row r="237" spans="1:7">
      <c r="A237" s="210" t="s">
        <v>3003</v>
      </c>
      <c r="B237" s="220" t="s">
        <v>574</v>
      </c>
      <c r="C237" s="221" t="s">
        <v>81</v>
      </c>
      <c r="D237" s="131" t="s">
        <v>81</v>
      </c>
    </row>
    <row r="238" spans="1:7">
      <c r="A238" s="210" t="s">
        <v>3004</v>
      </c>
      <c r="B238" s="220" t="s">
        <v>574</v>
      </c>
      <c r="C238" s="221" t="s">
        <v>81</v>
      </c>
      <c r="D238" s="131" t="s">
        <v>81</v>
      </c>
    </row>
    <row r="239" spans="1:7">
      <c r="A239" s="210" t="s">
        <v>3005</v>
      </c>
      <c r="B239" s="220" t="s">
        <v>574</v>
      </c>
      <c r="C239" s="221" t="s">
        <v>81</v>
      </c>
      <c r="D239" s="131" t="s">
        <v>81</v>
      </c>
    </row>
    <row r="240" spans="1:7">
      <c r="A240" s="210" t="s">
        <v>3006</v>
      </c>
      <c r="B240" s="220" t="s">
        <v>574</v>
      </c>
      <c r="C240" s="221" t="s">
        <v>81</v>
      </c>
      <c r="D240" s="131" t="s">
        <v>81</v>
      </c>
    </row>
    <row r="241" spans="1:4">
      <c r="A241" s="210" t="s">
        <v>3007</v>
      </c>
      <c r="B241" s="220" t="s">
        <v>574</v>
      </c>
      <c r="C241" s="221" t="s">
        <v>81</v>
      </c>
      <c r="D241" s="131" t="s">
        <v>81</v>
      </c>
    </row>
    <row r="242" spans="1:4">
      <c r="A242" s="210" t="s">
        <v>3008</v>
      </c>
      <c r="B242" s="220" t="s">
        <v>574</v>
      </c>
      <c r="C242" s="221" t="s">
        <v>81</v>
      </c>
      <c r="D242" s="131" t="s">
        <v>81</v>
      </c>
    </row>
    <row r="243" spans="1:4">
      <c r="A243" s="210" t="s">
        <v>3009</v>
      </c>
      <c r="B243" s="220" t="s">
        <v>574</v>
      </c>
      <c r="C243" s="221" t="s">
        <v>81</v>
      </c>
      <c r="D243" s="131" t="s">
        <v>81</v>
      </c>
    </row>
    <row r="244" spans="1:4">
      <c r="A244" s="210" t="s">
        <v>3010</v>
      </c>
      <c r="B244" s="220" t="s">
        <v>574</v>
      </c>
      <c r="C244" s="221" t="s">
        <v>81</v>
      </c>
      <c r="D244" s="131" t="s">
        <v>81</v>
      </c>
    </row>
    <row r="245" spans="1:4">
      <c r="A245" s="210" t="s">
        <v>3011</v>
      </c>
      <c r="B245" s="220" t="s">
        <v>574</v>
      </c>
      <c r="C245" s="221" t="s">
        <v>81</v>
      </c>
      <c r="D245" s="131" t="s">
        <v>81</v>
      </c>
    </row>
    <row r="246" spans="1:4">
      <c r="A246" s="210" t="s">
        <v>3012</v>
      </c>
      <c r="B246" s="220" t="s">
        <v>574</v>
      </c>
      <c r="C246" s="221" t="s">
        <v>81</v>
      </c>
      <c r="D246" s="131" t="s">
        <v>81</v>
      </c>
    </row>
    <row r="247" spans="1:4">
      <c r="A247" s="210" t="s">
        <v>3013</v>
      </c>
      <c r="B247" s="220" t="s">
        <v>574</v>
      </c>
      <c r="C247" s="221" t="s">
        <v>81</v>
      </c>
      <c r="D247" s="131" t="s">
        <v>81</v>
      </c>
    </row>
    <row r="248" spans="1:4">
      <c r="A248" s="210" t="s">
        <v>3014</v>
      </c>
      <c r="B248" s="220" t="s">
        <v>574</v>
      </c>
      <c r="C248" s="221" t="s">
        <v>81</v>
      </c>
      <c r="D248" s="131" t="s">
        <v>81</v>
      </c>
    </row>
    <row r="249" spans="1:4">
      <c r="A249" s="210" t="s">
        <v>3015</v>
      </c>
      <c r="B249" s="220" t="s">
        <v>574</v>
      </c>
      <c r="C249" s="221" t="s">
        <v>81</v>
      </c>
      <c r="D249" s="131" t="s">
        <v>81</v>
      </c>
    </row>
    <row r="250" spans="1:4">
      <c r="A250" s="210" t="s">
        <v>3016</v>
      </c>
      <c r="B250" s="220" t="s">
        <v>574</v>
      </c>
      <c r="C250" s="221" t="s">
        <v>81</v>
      </c>
      <c r="D250" s="131" t="s">
        <v>81</v>
      </c>
    </row>
    <row r="251" spans="1:4">
      <c r="A251" s="210" t="s">
        <v>3017</v>
      </c>
      <c r="B251" s="220" t="s">
        <v>574</v>
      </c>
      <c r="C251" s="221" t="s">
        <v>81</v>
      </c>
      <c r="D251" s="131" t="s">
        <v>81</v>
      </c>
    </row>
    <row r="252" spans="1:4">
      <c r="A252" s="210" t="s">
        <v>3018</v>
      </c>
      <c r="B252" s="220" t="s">
        <v>574</v>
      </c>
      <c r="C252" s="221" t="s">
        <v>81</v>
      </c>
      <c r="D252" s="131" t="s">
        <v>81</v>
      </c>
    </row>
    <row r="253" spans="1:4">
      <c r="A253" s="51" t="s">
        <v>3063</v>
      </c>
    </row>
    <row r="254" spans="1:4">
      <c r="A254" s="51" t="s">
        <v>3064</v>
      </c>
    </row>
    <row r="255" spans="1:4">
      <c r="A255" s="51" t="s">
        <v>3065</v>
      </c>
    </row>
    <row r="256" spans="1:4">
      <c r="A256" s="51" t="s">
        <v>3066</v>
      </c>
    </row>
    <row r="257" spans="1:1">
      <c r="A257" s="51" t="s">
        <v>3067</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&amp;C_x000D_&amp;1#&amp;"Calibri"&amp;10&amp;K000000 Restricted - External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topLeftCell="A12" zoomScale="80" zoomScaleNormal="80" workbookViewId="0"/>
  </sheetViews>
  <sheetFormatPr defaultColWidth="11.42578125" defaultRowHeight="15" outlineLevelRow="1"/>
  <cols>
    <col min="1" max="1" width="16.28515625" customWidth="1"/>
    <col min="2" max="2" width="89.85546875" style="51" bestFit="1" customWidth="1"/>
    <col min="3" max="3" width="134.7109375" customWidth="1"/>
  </cols>
  <sheetData>
    <row r="1" spans="1:3" ht="31.5">
      <c r="A1" s="48" t="s">
        <v>1168</v>
      </c>
      <c r="B1" s="48"/>
      <c r="C1" s="214" t="s">
        <v>2976</v>
      </c>
    </row>
    <row r="2" spans="1:3">
      <c r="B2" s="49"/>
      <c r="C2" s="49"/>
    </row>
    <row r="3" spans="1:3">
      <c r="A3" s="99" t="s">
        <v>1169</v>
      </c>
      <c r="B3" s="100"/>
      <c r="C3" s="49"/>
    </row>
    <row r="4" spans="1:3">
      <c r="C4" s="49"/>
    </row>
    <row r="5" spans="1:3" ht="37.5">
      <c r="A5" s="62" t="s">
        <v>79</v>
      </c>
      <c r="B5" s="62" t="s">
        <v>1170</v>
      </c>
      <c r="C5" s="101" t="s">
        <v>1543</v>
      </c>
    </row>
    <row r="6" spans="1:3" ht="30">
      <c r="A6" s="1" t="s">
        <v>1171</v>
      </c>
      <c r="B6" s="65" t="s">
        <v>2719</v>
      </c>
      <c r="C6" s="226" t="s">
        <v>2718</v>
      </c>
    </row>
    <row r="7" spans="1:3" ht="30">
      <c r="A7" s="1" t="s">
        <v>1172</v>
      </c>
      <c r="B7" s="65" t="s">
        <v>2721</v>
      </c>
      <c r="C7" s="226" t="s">
        <v>2722</v>
      </c>
    </row>
    <row r="8" spans="1:3" ht="30">
      <c r="A8" s="1" t="s">
        <v>1173</v>
      </c>
      <c r="B8" s="65" t="s">
        <v>2720</v>
      </c>
      <c r="C8" s="226" t="s">
        <v>2723</v>
      </c>
    </row>
    <row r="9" spans="1:3">
      <c r="A9" s="1" t="s">
        <v>1174</v>
      </c>
      <c r="B9" s="65" t="s">
        <v>1175</v>
      </c>
      <c r="C9" s="227" t="s">
        <v>3108</v>
      </c>
    </row>
    <row r="10" spans="1:3" ht="44.25" customHeight="1">
      <c r="A10" s="1" t="s">
        <v>1176</v>
      </c>
      <c r="B10" s="65" t="s">
        <v>1390</v>
      </c>
      <c r="C10" s="227" t="s">
        <v>3109</v>
      </c>
    </row>
    <row r="11" spans="1:3" ht="54.75" customHeight="1">
      <c r="A11" s="1" t="s">
        <v>1177</v>
      </c>
      <c r="B11" s="65" t="s">
        <v>1178</v>
      </c>
      <c r="C11" s="227" t="s">
        <v>3110</v>
      </c>
    </row>
    <row r="12" spans="1:3" ht="195">
      <c r="A12" s="1" t="s">
        <v>1179</v>
      </c>
      <c r="B12" s="65" t="s">
        <v>2652</v>
      </c>
      <c r="C12" s="227" t="s">
        <v>3111</v>
      </c>
    </row>
    <row r="13" spans="1:3" ht="75">
      <c r="A13" s="1" t="s">
        <v>1181</v>
      </c>
      <c r="B13" s="65" t="s">
        <v>1180</v>
      </c>
      <c r="C13" s="227" t="s">
        <v>3112</v>
      </c>
    </row>
    <row r="14" spans="1:3" ht="30">
      <c r="A14" s="1" t="s">
        <v>1183</v>
      </c>
      <c r="B14" s="65" t="s">
        <v>1182</v>
      </c>
      <c r="C14" s="227" t="s">
        <v>3113</v>
      </c>
    </row>
    <row r="15" spans="1:3" ht="45">
      <c r="A15" s="1" t="s">
        <v>1185</v>
      </c>
      <c r="B15" s="65" t="s">
        <v>1184</v>
      </c>
      <c r="C15" s="227" t="s">
        <v>3114</v>
      </c>
    </row>
    <row r="16" spans="1:3">
      <c r="A16" s="1" t="s">
        <v>1187</v>
      </c>
      <c r="B16" s="65" t="s">
        <v>1186</v>
      </c>
      <c r="C16" s="227" t="s">
        <v>3115</v>
      </c>
    </row>
    <row r="17" spans="1:3" ht="30" customHeight="1">
      <c r="A17" s="1" t="s">
        <v>1189</v>
      </c>
      <c r="B17" s="69" t="s">
        <v>1188</v>
      </c>
      <c r="C17" s="227" t="s">
        <v>3116</v>
      </c>
    </row>
    <row r="18" spans="1:3">
      <c r="A18" s="1" t="s">
        <v>1191</v>
      </c>
      <c r="B18" s="69" t="s">
        <v>1190</v>
      </c>
      <c r="C18" s="227" t="s">
        <v>3117</v>
      </c>
    </row>
    <row r="19" spans="1:3">
      <c r="A19" s="1" t="s">
        <v>2651</v>
      </c>
      <c r="B19" s="69" t="s">
        <v>1192</v>
      </c>
      <c r="C19" s="227" t="s">
        <v>3118</v>
      </c>
    </row>
    <row r="20" spans="1:3" ht="45">
      <c r="A20" s="1" t="s">
        <v>2653</v>
      </c>
      <c r="B20" s="65" t="s">
        <v>2650</v>
      </c>
      <c r="C20" s="227" t="s">
        <v>3114</v>
      </c>
    </row>
    <row r="21" spans="1:3">
      <c r="A21" s="1" t="s">
        <v>1193</v>
      </c>
      <c r="B21" s="66" t="s">
        <v>1194</v>
      </c>
      <c r="C21" s="204"/>
    </row>
    <row r="22" spans="1:3">
      <c r="A22" s="1" t="s">
        <v>1195</v>
      </c>
      <c r="B22" s="204"/>
      <c r="C22" s="204"/>
    </row>
    <row r="23" spans="1:3" outlineLevel="1">
      <c r="A23" s="1" t="s">
        <v>1196</v>
      </c>
      <c r="B23" s="163"/>
      <c r="C23" s="163"/>
    </row>
    <row r="24" spans="1:3" outlineLevel="1">
      <c r="A24" s="1" t="s">
        <v>1197</v>
      </c>
      <c r="B24" s="94"/>
      <c r="C24" s="163"/>
    </row>
    <row r="25" spans="1:3" outlineLevel="1">
      <c r="A25" s="1" t="s">
        <v>1198</v>
      </c>
      <c r="B25" s="94"/>
      <c r="C25" s="163"/>
    </row>
    <row r="26" spans="1:3" outlineLevel="1">
      <c r="A26" s="1" t="s">
        <v>2313</v>
      </c>
      <c r="B26" s="94"/>
      <c r="C26" s="163"/>
    </row>
    <row r="27" spans="1:3" outlineLevel="1">
      <c r="A27" s="1" t="s">
        <v>2314</v>
      </c>
      <c r="B27" s="94"/>
      <c r="C27" s="163"/>
    </row>
    <row r="28" spans="1:3" ht="18.75" outlineLevel="1">
      <c r="A28" s="62"/>
      <c r="B28" s="62" t="s">
        <v>2247</v>
      </c>
      <c r="C28" s="101" t="s">
        <v>1543</v>
      </c>
    </row>
    <row r="29" spans="1:3" outlineLevel="1">
      <c r="A29" s="1" t="s">
        <v>1200</v>
      </c>
      <c r="B29" s="65" t="s">
        <v>2245</v>
      </c>
      <c r="C29" s="223" t="s">
        <v>1205</v>
      </c>
    </row>
    <row r="30" spans="1:3" outlineLevel="1">
      <c r="A30" s="1" t="s">
        <v>1203</v>
      </c>
      <c r="B30" s="65" t="s">
        <v>2246</v>
      </c>
      <c r="C30" s="223" t="s">
        <v>1205</v>
      </c>
    </row>
    <row r="31" spans="1:3" outlineLevel="1">
      <c r="A31" s="1" t="s">
        <v>1206</v>
      </c>
      <c r="B31" s="65" t="s">
        <v>2244</v>
      </c>
      <c r="C31" s="223" t="s">
        <v>1205</v>
      </c>
    </row>
    <row r="32" spans="1:3" ht="30" outlineLevel="1">
      <c r="A32" s="1" t="s">
        <v>1209</v>
      </c>
      <c r="B32" s="206" t="s">
        <v>3023</v>
      </c>
      <c r="C32" s="223" t="s">
        <v>1205</v>
      </c>
    </row>
    <row r="33" spans="1:3" outlineLevel="1">
      <c r="A33" s="1" t="s">
        <v>1210</v>
      </c>
      <c r="B33" s="205"/>
      <c r="C33" s="223"/>
    </row>
    <row r="34" spans="1:3" outlineLevel="1">
      <c r="A34" s="1" t="s">
        <v>1529</v>
      </c>
      <c r="B34" s="205"/>
      <c r="C34" s="223"/>
    </row>
    <row r="35" spans="1:3" outlineLevel="1">
      <c r="A35" s="1" t="s">
        <v>2258</v>
      </c>
      <c r="B35" s="205"/>
      <c r="C35" s="163"/>
    </row>
    <row r="36" spans="1:3" outlineLevel="1">
      <c r="A36" s="1" t="s">
        <v>2259</v>
      </c>
      <c r="B36" s="205"/>
      <c r="C36" s="163"/>
    </row>
    <row r="37" spans="1:3" outlineLevel="1">
      <c r="A37" s="1" t="s">
        <v>2260</v>
      </c>
      <c r="B37" s="205"/>
      <c r="C37" s="163"/>
    </row>
    <row r="38" spans="1:3" outlineLevel="1">
      <c r="A38" s="1" t="s">
        <v>2261</v>
      </c>
      <c r="B38" s="205"/>
      <c r="C38" s="163"/>
    </row>
    <row r="39" spans="1:3" outlineLevel="1">
      <c r="A39" s="1" t="s">
        <v>2262</v>
      </c>
      <c r="B39" s="205"/>
      <c r="C39" s="163"/>
    </row>
    <row r="40" spans="1:3" outlineLevel="1">
      <c r="A40" s="1" t="s">
        <v>2263</v>
      </c>
      <c r="B40"/>
      <c r="C40" s="163"/>
    </row>
    <row r="41" spans="1:3" outlineLevel="1">
      <c r="A41" s="1" t="s">
        <v>2264</v>
      </c>
      <c r="B41" s="205"/>
      <c r="C41" s="163"/>
    </row>
    <row r="42" spans="1:3" outlineLevel="1">
      <c r="A42" s="1" t="s">
        <v>2265</v>
      </c>
      <c r="B42" s="205"/>
      <c r="C42" s="163"/>
    </row>
    <row r="43" spans="1:3" outlineLevel="1">
      <c r="A43" s="1" t="s">
        <v>2266</v>
      </c>
      <c r="B43" s="205"/>
      <c r="C43" s="163"/>
    </row>
    <row r="44" spans="1:3" ht="18.75">
      <c r="A44" s="62"/>
      <c r="B44" s="62" t="s">
        <v>2248</v>
      </c>
      <c r="C44" s="101" t="s">
        <v>1199</v>
      </c>
    </row>
    <row r="45" spans="1:3">
      <c r="A45" s="1" t="s">
        <v>1211</v>
      </c>
      <c r="B45" s="69" t="s">
        <v>1201</v>
      </c>
      <c r="C45" s="51" t="s">
        <v>1202</v>
      </c>
    </row>
    <row r="46" spans="1:3">
      <c r="A46" s="1" t="s">
        <v>2250</v>
      </c>
      <c r="B46" s="69" t="s">
        <v>1204</v>
      </c>
      <c r="C46" s="51" t="s">
        <v>1205</v>
      </c>
    </row>
    <row r="47" spans="1:3">
      <c r="A47" s="1" t="s">
        <v>2251</v>
      </c>
      <c r="B47" s="69" t="s">
        <v>1207</v>
      </c>
      <c r="C47" s="51" t="s">
        <v>1208</v>
      </c>
    </row>
    <row r="48" spans="1:3" outlineLevel="1">
      <c r="A48" s="1" t="s">
        <v>1213</v>
      </c>
      <c r="B48" s="206" t="s">
        <v>3068</v>
      </c>
      <c r="C48" s="163" t="s">
        <v>1491</v>
      </c>
    </row>
    <row r="49" spans="1:3" outlineLevel="1">
      <c r="A49" s="1" t="s">
        <v>1214</v>
      </c>
      <c r="B49" s="178"/>
      <c r="C49" s="163"/>
    </row>
    <row r="50" spans="1:3" outlineLevel="1">
      <c r="A50" s="1" t="s">
        <v>1215</v>
      </c>
      <c r="B50" s="206"/>
      <c r="C50" s="163"/>
    </row>
    <row r="51" spans="1:3" ht="18.75">
      <c r="A51" s="62"/>
      <c r="B51" s="62" t="s">
        <v>2249</v>
      </c>
      <c r="C51" s="101" t="s">
        <v>1543</v>
      </c>
    </row>
    <row r="52" spans="1:3">
      <c r="A52" s="1" t="s">
        <v>2252</v>
      </c>
      <c r="B52" s="65" t="s">
        <v>1212</v>
      </c>
      <c r="C52" s="228" t="s">
        <v>1205</v>
      </c>
    </row>
    <row r="53" spans="1:3">
      <c r="A53" s="1" t="s">
        <v>2253</v>
      </c>
      <c r="B53" s="178"/>
      <c r="C53" s="204"/>
    </row>
    <row r="54" spans="1:3">
      <c r="A54" s="1" t="s">
        <v>2254</v>
      </c>
      <c r="B54" s="178"/>
      <c r="C54" s="204"/>
    </row>
    <row r="55" spans="1:3">
      <c r="A55" s="1" t="s">
        <v>2255</v>
      </c>
      <c r="B55" s="178"/>
      <c r="C55" s="204"/>
    </row>
    <row r="56" spans="1:3">
      <c r="A56" s="1" t="s">
        <v>2256</v>
      </c>
      <c r="B56" s="178"/>
      <c r="C56" s="204"/>
    </row>
    <row r="57" spans="1:3">
      <c r="A57" s="1" t="s">
        <v>2257</v>
      </c>
      <c r="B57" s="178"/>
      <c r="C57" s="204"/>
    </row>
    <row r="58" spans="1:3">
      <c r="B58" s="68"/>
    </row>
    <row r="59" spans="1:3">
      <c r="B59" s="68"/>
    </row>
    <row r="60" spans="1:3">
      <c r="B60" s="68"/>
    </row>
    <row r="61" spans="1:3">
      <c r="B61" s="68"/>
    </row>
    <row r="62" spans="1:3">
      <c r="B62" s="68"/>
    </row>
    <row r="63" spans="1:3">
      <c r="B63" s="68"/>
    </row>
    <row r="64" spans="1:3">
      <c r="B64" s="68"/>
    </row>
    <row r="65" spans="2:2">
      <c r="B65" s="68"/>
    </row>
    <row r="66" spans="2:2">
      <c r="B66" s="68"/>
    </row>
    <row r="67" spans="2:2">
      <c r="B67" s="68"/>
    </row>
    <row r="68" spans="2:2">
      <c r="B68" s="68"/>
    </row>
    <row r="69" spans="2:2">
      <c r="B69" s="68"/>
    </row>
    <row r="70" spans="2:2">
      <c r="B70" s="68"/>
    </row>
    <row r="71" spans="2:2">
      <c r="B71" s="68"/>
    </row>
    <row r="72" spans="2:2">
      <c r="B72" s="68"/>
    </row>
    <row r="73" spans="2:2">
      <c r="B73" s="68"/>
    </row>
    <row r="74" spans="2:2">
      <c r="B74" s="68"/>
    </row>
    <row r="75" spans="2:2">
      <c r="B75" s="68"/>
    </row>
    <row r="76" spans="2:2">
      <c r="B76" s="68"/>
    </row>
    <row r="77" spans="2:2">
      <c r="B77" s="68"/>
    </row>
    <row r="78" spans="2:2">
      <c r="B78" s="68"/>
    </row>
    <row r="79" spans="2:2">
      <c r="B79" s="68"/>
    </row>
    <row r="80" spans="2:2">
      <c r="B80" s="68"/>
    </row>
    <row r="81" spans="2:2">
      <c r="B81" s="68"/>
    </row>
    <row r="82" spans="2:2">
      <c r="B82" s="68"/>
    </row>
    <row r="83" spans="2:2">
      <c r="B83" s="68"/>
    </row>
    <row r="84" spans="2:2">
      <c r="B84" s="68"/>
    </row>
    <row r="85" spans="2:2">
      <c r="B85" s="68"/>
    </row>
    <row r="86" spans="2:2">
      <c r="B86" s="68"/>
    </row>
    <row r="87" spans="2:2">
      <c r="B87" s="68"/>
    </row>
    <row r="88" spans="2:2">
      <c r="B88" s="68"/>
    </row>
    <row r="89" spans="2:2">
      <c r="B89" s="68"/>
    </row>
    <row r="90" spans="2:2">
      <c r="B90" s="68"/>
    </row>
    <row r="91" spans="2:2">
      <c r="B91" s="68"/>
    </row>
    <row r="92" spans="2:2">
      <c r="B92" s="68"/>
    </row>
    <row r="93" spans="2:2">
      <c r="B93" s="68"/>
    </row>
    <row r="94" spans="2:2">
      <c r="B94" s="68"/>
    </row>
    <row r="95" spans="2:2">
      <c r="B95" s="68"/>
    </row>
    <row r="96" spans="2:2">
      <c r="B96" s="68"/>
    </row>
    <row r="97" spans="2:2">
      <c r="B97" s="68"/>
    </row>
    <row r="98" spans="2:2">
      <c r="B98" s="68"/>
    </row>
    <row r="99" spans="2:2">
      <c r="B99" s="68"/>
    </row>
    <row r="100" spans="2:2">
      <c r="B100" s="68"/>
    </row>
    <row r="101" spans="2:2">
      <c r="B101" s="68"/>
    </row>
    <row r="102" spans="2:2">
      <c r="B102" s="68"/>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68"/>
    </row>
    <row r="114" spans="2:2">
      <c r="B114" s="68"/>
    </row>
    <row r="115" spans="2:2">
      <c r="B115" s="68"/>
    </row>
    <row r="116" spans="2:2">
      <c r="B116" s="68"/>
    </row>
    <row r="117" spans="2:2">
      <c r="B117" s="68"/>
    </row>
    <row r="118" spans="2:2">
      <c r="B118" s="68"/>
    </row>
    <row r="119" spans="2:2">
      <c r="B119" s="68"/>
    </row>
    <row r="120" spans="2:2">
      <c r="B120" s="68"/>
    </row>
    <row r="121" spans="2:2">
      <c r="B121" s="47"/>
    </row>
    <row r="122" spans="2:2">
      <c r="B122" s="68"/>
    </row>
    <row r="123" spans="2:2">
      <c r="B123" s="68"/>
    </row>
    <row r="124" spans="2:2">
      <c r="B124" s="68"/>
    </row>
    <row r="125" spans="2:2">
      <c r="B125" s="68"/>
    </row>
    <row r="126" spans="2:2">
      <c r="B126" s="68"/>
    </row>
    <row r="127" spans="2:2">
      <c r="B127" s="68"/>
    </row>
    <row r="128" spans="2:2">
      <c r="B128" s="68"/>
    </row>
    <row r="129" spans="2:2">
      <c r="B129" s="68"/>
    </row>
    <row r="130" spans="2:2">
      <c r="B130" s="68"/>
    </row>
    <row r="131" spans="2:2">
      <c r="B131" s="68"/>
    </row>
    <row r="132" spans="2:2">
      <c r="B132" s="68"/>
    </row>
    <row r="133" spans="2:2">
      <c r="B133" s="68"/>
    </row>
    <row r="134" spans="2:2">
      <c r="B134" s="68"/>
    </row>
    <row r="135" spans="2:2">
      <c r="B135" s="68"/>
    </row>
    <row r="136" spans="2:2">
      <c r="B136" s="68"/>
    </row>
    <row r="137" spans="2:2">
      <c r="B137" s="68"/>
    </row>
    <row r="138" spans="2:2">
      <c r="B138" s="68"/>
    </row>
    <row r="140" spans="2:2">
      <c r="B140" s="68"/>
    </row>
    <row r="141" spans="2:2">
      <c r="B141" s="68"/>
    </row>
    <row r="142" spans="2:2">
      <c r="B142" s="68"/>
    </row>
    <row r="147" spans="2:2">
      <c r="B147" s="57"/>
    </row>
    <row r="148" spans="2:2">
      <c r="B148" s="102"/>
    </row>
    <row r="154" spans="2:2">
      <c r="B154" s="69"/>
    </row>
    <row r="155" spans="2:2">
      <c r="B155" s="68"/>
    </row>
    <row r="157" spans="2:2">
      <c r="B157" s="68"/>
    </row>
    <row r="158" spans="2:2">
      <c r="B158" s="68"/>
    </row>
    <row r="159" spans="2:2">
      <c r="B159" s="68"/>
    </row>
    <row r="160" spans="2:2">
      <c r="B160" s="68"/>
    </row>
    <row r="161" spans="2:2">
      <c r="B161" s="68"/>
    </row>
    <row r="162" spans="2:2">
      <c r="B162" s="68"/>
    </row>
    <row r="163" spans="2:2">
      <c r="B163" s="68"/>
    </row>
    <row r="164" spans="2:2">
      <c r="B164" s="68"/>
    </row>
    <row r="165" spans="2:2">
      <c r="B165" s="68"/>
    </row>
    <row r="166" spans="2:2">
      <c r="B166" s="68"/>
    </row>
    <row r="167" spans="2:2">
      <c r="B167" s="68"/>
    </row>
    <row r="168" spans="2:2">
      <c r="B168" s="68"/>
    </row>
    <row r="265" spans="2:2">
      <c r="B265" s="65"/>
    </row>
    <row r="266" spans="2:2">
      <c r="B266" s="68"/>
    </row>
    <row r="267" spans="2:2">
      <c r="B267" s="68"/>
    </row>
    <row r="270" spans="2:2">
      <c r="B270" s="68"/>
    </row>
    <row r="286" spans="2:2">
      <c r="B286" s="65"/>
    </row>
    <row r="316" spans="2:2">
      <c r="B316" s="57"/>
    </row>
    <row r="317" spans="2:2">
      <c r="B317" s="68"/>
    </row>
    <row r="319" spans="2:2">
      <c r="B319" s="68"/>
    </row>
    <row r="320" spans="2:2">
      <c r="B320" s="68"/>
    </row>
    <row r="321" spans="2:2">
      <c r="B321" s="68"/>
    </row>
    <row r="322" spans="2:2">
      <c r="B322" s="68"/>
    </row>
    <row r="323" spans="2:2">
      <c r="B323" s="68"/>
    </row>
    <row r="324" spans="2:2">
      <c r="B324" s="68"/>
    </row>
    <row r="325" spans="2:2">
      <c r="B325" s="68"/>
    </row>
    <row r="326" spans="2:2">
      <c r="B326" s="68"/>
    </row>
    <row r="327" spans="2:2">
      <c r="B327" s="68"/>
    </row>
    <row r="328" spans="2:2">
      <c r="B328" s="68"/>
    </row>
    <row r="329" spans="2:2">
      <c r="B329" s="68"/>
    </row>
    <row r="330" spans="2:2">
      <c r="B330" s="68"/>
    </row>
    <row r="342" spans="2:2">
      <c r="B342" s="68"/>
    </row>
    <row r="343" spans="2:2">
      <c r="B343" s="68"/>
    </row>
    <row r="344" spans="2:2">
      <c r="B344" s="68"/>
    </row>
    <row r="345" spans="2:2">
      <c r="B345" s="68"/>
    </row>
    <row r="346" spans="2:2">
      <c r="B346" s="68"/>
    </row>
    <row r="347" spans="2:2">
      <c r="B347" s="68"/>
    </row>
    <row r="348" spans="2:2">
      <c r="B348" s="68"/>
    </row>
    <row r="349" spans="2:2">
      <c r="B349" s="68"/>
    </row>
    <row r="350" spans="2:2">
      <c r="B350" s="68"/>
    </row>
    <row r="352" spans="2:2">
      <c r="B352" s="68"/>
    </row>
    <row r="353" spans="2:2">
      <c r="B353" s="68"/>
    </row>
    <row r="354" spans="2:2">
      <c r="B354" s="68"/>
    </row>
    <row r="355" spans="2:2">
      <c r="B355" s="68"/>
    </row>
    <row r="356" spans="2:2">
      <c r="B356" s="68"/>
    </row>
    <row r="358" spans="2:2">
      <c r="B358" s="68"/>
    </row>
    <row r="361" spans="2:2">
      <c r="B361" s="68"/>
    </row>
    <row r="364" spans="2:2">
      <c r="B364" s="68"/>
    </row>
    <row r="365" spans="2:2">
      <c r="B365" s="68"/>
    </row>
    <row r="366" spans="2:2">
      <c r="B366" s="68"/>
    </row>
    <row r="367" spans="2:2">
      <c r="B367" s="68"/>
    </row>
    <row r="368" spans="2:2">
      <c r="B368" s="68"/>
    </row>
    <row r="369" spans="2:2">
      <c r="B369" s="68"/>
    </row>
    <row r="370" spans="2:2">
      <c r="B370" s="68"/>
    </row>
    <row r="371" spans="2:2">
      <c r="B371" s="68"/>
    </row>
    <row r="372" spans="2:2">
      <c r="B372" s="68"/>
    </row>
    <row r="373" spans="2:2">
      <c r="B373" s="68"/>
    </row>
    <row r="374" spans="2:2">
      <c r="B374" s="68"/>
    </row>
    <row r="375" spans="2:2">
      <c r="B375" s="68"/>
    </row>
    <row r="376" spans="2:2">
      <c r="B376" s="68"/>
    </row>
    <row r="377" spans="2:2">
      <c r="B377" s="68"/>
    </row>
    <row r="378" spans="2:2">
      <c r="B378" s="68"/>
    </row>
    <row r="379" spans="2:2">
      <c r="B379" s="68"/>
    </row>
    <row r="380" spans="2:2">
      <c r="B380" s="68"/>
    </row>
    <row r="381" spans="2:2">
      <c r="B381" s="68"/>
    </row>
    <row r="382" spans="2:2">
      <c r="B382" s="68"/>
    </row>
    <row r="386" spans="2:2">
      <c r="B386" s="57"/>
    </row>
    <row r="403" spans="2:2">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&amp;C_x000D_&amp;1#&amp;"Calibri"&amp;10&amp;K000000 Restricted - External</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Anwar, Salman : WIM</cp:lastModifiedBy>
  <cp:lastPrinted>2016-05-20T08:25:54Z</cp:lastPrinted>
  <dcterms:created xsi:type="dcterms:W3CDTF">2016-04-21T08:07:20Z</dcterms:created>
  <dcterms:modified xsi:type="dcterms:W3CDTF">2025-02-04T14:41:57Z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09883c2-c98e-47bb-9665-f01ec16099d6_Enabled">
    <vt:lpwstr>true</vt:lpwstr>
  </property>
  <property fmtid="{D5CDD505-2E9C-101B-9397-08002B2CF9AE}" pid="3" name="MSIP_Label_809883c2-c98e-47bb-9665-f01ec16099d6_SetDate">
    <vt:lpwstr>2024-04-25T10:08:15Z</vt:lpwstr>
  </property>
  <property fmtid="{D5CDD505-2E9C-101B-9397-08002B2CF9AE}" pid="4" name="MSIP_Label_809883c2-c98e-47bb-9665-f01ec16099d6_Method">
    <vt:lpwstr>Privileged</vt:lpwstr>
  </property>
  <property fmtid="{D5CDD505-2E9C-101B-9397-08002B2CF9AE}" pid="5" name="MSIP_Label_809883c2-c98e-47bb-9665-f01ec16099d6_Name">
    <vt:lpwstr>Restricted - External</vt:lpwstr>
  </property>
  <property fmtid="{D5CDD505-2E9C-101B-9397-08002B2CF9AE}" pid="6" name="MSIP_Label_809883c2-c98e-47bb-9665-f01ec16099d6_SiteId">
    <vt:lpwstr>c4b62f1d-01e0-4107-a0cc-5ac886858b23</vt:lpwstr>
  </property>
  <property fmtid="{D5CDD505-2E9C-101B-9397-08002B2CF9AE}" pid="7" name="MSIP_Label_809883c2-c98e-47bb-9665-f01ec16099d6_ActionId">
    <vt:lpwstr>682e5bc2-fe7a-454b-9f66-71fe29340f0b</vt:lpwstr>
  </property>
  <property fmtid="{D5CDD505-2E9C-101B-9397-08002B2CF9AE}" pid="8" name="MSIP_Label_809883c2-c98e-47bb-9665-f01ec16099d6_ContentBits">
    <vt:lpwstr>2</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y fmtid="{D5CDD505-2E9C-101B-9397-08002B2CF9AE}" pid="11" name="_AdHocReviewCycleID">
    <vt:i4>-1213039511</vt:i4>
  </property>
  <property fmtid="{D5CDD505-2E9C-101B-9397-08002B2CF9AE}" pid="12" name="_NewReviewCycle">
    <vt:lpwstr/>
  </property>
  <property fmtid="{D5CDD505-2E9C-101B-9397-08002B2CF9AE}" pid="13" name="_EmailSubject">
    <vt:lpwstr>HTT</vt:lpwstr>
  </property>
  <property fmtid="{D5CDD505-2E9C-101B-9397-08002B2CF9AE}" pid="14" name="_AuthorEmail">
    <vt:lpwstr>nick.mcmillen@barclays.com</vt:lpwstr>
  </property>
  <property fmtid="{D5CDD505-2E9C-101B-9397-08002B2CF9AE}" pid="15" name="_AuthorEmailDisplayName">
    <vt:lpwstr>McMillen, Nick: Barclays Treasury (LDN)</vt:lpwstr>
  </property>
</Properties>
</file>